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  <definedName name="Excel_BuiltIn_Print_Area">'Procuradores de Justiça'!#REF!</definedName>
    <definedName name="Excel_BuiltIn_Print_Area_1">'Promotores de Entrância Inicial'!$A$1:$U$13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'Procuradores de Justiça'!#REF!</definedName>
    <definedName name="Excel_BuiltIn_Print_Titles_16">#REF!</definedName>
    <definedName name="Excel_BuiltIn_Print_Titles_17">#REF!</definedName>
    <definedName name="Excel_BuiltIn_Print_Titles" localSheetId="0">'Procuradores de Justiça'!$A$1:$A$13</definedName>
    <definedName name="Excel_BuiltIn_Print_Titles" localSheetId="1">'Promotores de Entrância Final'!$A$1:$A$13</definedName>
    <definedName name="Excel_BuiltIn_Print_Titles" localSheetId="2">'Promotores de Entrância Inicial'!$A$1:$A$13</definedName>
  </definedNames>
  <calcPr fullCalcOnLoad="1"/>
</workbook>
</file>

<file path=xl/sharedStrings.xml><?xml version="1.0" encoding="utf-8"?>
<sst xmlns="http://schemas.openxmlformats.org/spreadsheetml/2006/main" count="441" uniqueCount="372">
  <si>
    <t>Diretoria Geral</t>
  </si>
  <si>
    <t>Detalhamento da Folha de Pagamento  - Mês de Junho/2016</t>
  </si>
  <si>
    <t>R$1,00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</si>
  <si>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</si>
  <si>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</si>
  <si>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</si>
  <si>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</si>
  <si>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</si>
  <si>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</si>
  <si>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</si>
  <si>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</si>
  <si>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</si>
  <si>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</si>
  <si>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</si>
  <si>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</si>
  <si>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</si>
  <si>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</si>
  <si>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</si>
  <si>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</si>
  <si>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</si>
  <si>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1/3 DE FÉRIAS CONSTITUCIONAL</t>
  </si>
  <si>
    <t xml:space="preserve">GRATIFICA-ÇÃO NATALINA 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</si>
  <si>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</si>
  <si>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</si>
  <si>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</si>
  <si>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</si>
  <si>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</si>
  <si>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</si>
  <si>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</si>
  <si>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</si>
  <si>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</si>
  <si>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</si>
  <si>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</si>
  <si>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</si>
  <si>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</si>
  <si>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</si>
  <si>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</si>
  <si>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</si>
  <si>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</si>
  <si>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</si>
  <si>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</si>
  <si>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</si>
  <si>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</si>
  <si>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</si>
  <si>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</si>
  <si>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</si>
  <si>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</si>
  <si>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</si>
  <si>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</si>
  <si>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</si>
  <si>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</si>
  <si>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</si>
  <si>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</si>
  <si>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</si>
  <si>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</si>
  <si>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</si>
  <si>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</si>
  <si>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</si>
  <si>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</si>
  <si>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</si>
  <si>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</si>
  <si>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</si>
  <si>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</si>
  <si>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</si>
  <si>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</si>
  <si>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</si>
  <si>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</si>
  <si>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</si>
  <si>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</si>
  <si>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</si>
  <si>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</si>
  <si>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</si>
  <si>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</si>
  <si>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</si>
  <si>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</si>
  <si>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</si>
  <si>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Detalhamento da Folha de Pagamento  - Mês de Junho / 2016</t>
  </si>
  <si>
    <t>PROMOTORES DE ENTRÂNCIA FINAL</t>
  </si>
  <si>
    <t>ADELTON ALBUQUERQUE MATOS</t>
  </si>
  <si>
    <t>31ª PJ</t>
  </si>
  <si>
    <t>ADRIANO ALECRIM MARINHO</t>
  </si>
  <si>
    <t>84ª PJ</t>
  </si>
  <si>
    <t>AGUINELO BALBI JUNIOR</t>
  </si>
  <si>
    <t>62ª PJ</t>
  </si>
  <si>
    <t>ALBERTO RODRIGUES DO N JUNIOR</t>
  </si>
  <si>
    <t>21ª PJ</t>
  </si>
  <si>
    <t>ALVARO GRANJA PEREIRA DE SOUZA</t>
  </si>
  <si>
    <t>23ª PJ</t>
  </si>
  <si>
    <t>ANA CLAUDIA ABBOUD DAOU</t>
  </si>
  <si>
    <t>49ª PJ</t>
  </si>
  <si>
    <t>ANABEL VITORIA PEREIRA M SOUZA</t>
  </si>
  <si>
    <t>33ª PJ</t>
  </si>
  <si>
    <t>ANDRE ALECRIM MARINHO</t>
  </si>
  <si>
    <t>86ª PJ</t>
  </si>
  <si>
    <t>ANTONIO JOSE MANCILHA</t>
  </si>
  <si>
    <t>57ª PJ</t>
  </si>
  <si>
    <t>CARLOS FABIO BRAGA MONTEIRO</t>
  </si>
  <si>
    <t>14ª PJ</t>
  </si>
  <si>
    <t xml:space="preserve"> Procurador-Geral</t>
  </si>
  <si>
    <t>CARLOS JOSE ALVES DE ARAUJO</t>
  </si>
  <si>
    <t>83ª PJ</t>
  </si>
  <si>
    <t>CARLOS SERGIO EDWARDS DE FREITAS</t>
  </si>
  <si>
    <t>16ª PJ</t>
  </si>
  <si>
    <t>Assessor ACAO</t>
  </si>
  <si>
    <t>CLAUDIA MARIA RAPOSO DA CAMARA</t>
  </si>
  <si>
    <t>54ª PJ</t>
  </si>
  <si>
    <t>CLEUCY MARIA DE SOUZA</t>
  </si>
  <si>
    <t>72ª PJ</t>
  </si>
  <si>
    <t>CLEY BARBOSA MARTINS</t>
  </si>
  <si>
    <t>60ª PJ</t>
  </si>
  <si>
    <t>DARLAN BENEVIDES DE QUEIROZ</t>
  </si>
  <si>
    <t>9ª PJ</t>
  </si>
  <si>
    <t>DAVI SANTANA DA CAMARA</t>
  </si>
  <si>
    <t>73ª PJ</t>
  </si>
  <si>
    <t>DAVID EVANDRO COSTA CARRAMANHO</t>
  </si>
  <si>
    <t>48ª PJ</t>
  </si>
  <si>
    <t>DELISA OLIVIA VIEIRALVES FERREIRA</t>
  </si>
  <si>
    <t>59ª PJ</t>
  </si>
  <si>
    <t>EDGARD MAIA DE ALBUQUERQUE ROCHA</t>
  </si>
  <si>
    <t>70ª PJ</t>
  </si>
  <si>
    <t>EDILSON QUEIROZ MARTINS</t>
  </si>
  <si>
    <t>77ª PJ</t>
  </si>
  <si>
    <t>EDINALDO AQUINO MEDEIROS</t>
  </si>
  <si>
    <t>17ª PJ</t>
  </si>
  <si>
    <t>EDNA LIMA DE SOUZA</t>
  </si>
  <si>
    <t>44ª PJ</t>
  </si>
  <si>
    <t xml:space="preserve"> Corregedor Auxiliar</t>
  </si>
  <si>
    <t>ELVYS DE PAULA FREITAS</t>
  </si>
  <si>
    <t>43ª PJ</t>
  </si>
  <si>
    <t>EVANDRO DA SILVA ISOLINO</t>
  </si>
  <si>
    <t>45ª PJ</t>
  </si>
  <si>
    <t>FRANCILENE BARROSO DA SILVA</t>
  </si>
  <si>
    <t>66ª PJ</t>
  </si>
  <si>
    <t>FRANCISCO DE ASSIS AIRES ARGUELLES</t>
  </si>
  <si>
    <t>18ª PJ</t>
  </si>
  <si>
    <t>FRANCISCO LAZARO DE MORAIS CAMPOS</t>
  </si>
  <si>
    <t>88ª PJ</t>
  </si>
  <si>
    <t xml:space="preserve"> Assessor GAJ</t>
  </si>
  <si>
    <t>GEBER MAFRA ROCHA</t>
  </si>
  <si>
    <t>89ª PJ</t>
  </si>
  <si>
    <t>GUIOMAR FELICIA DOS SANTOS CASTRO</t>
  </si>
  <si>
    <t>55ª PJ</t>
  </si>
  <si>
    <t>IZABEL CHRISTINA CHRISOSTOMO</t>
  </si>
  <si>
    <t>42ª PJ</t>
  </si>
  <si>
    <t>JEFFERSON NEVES DE CARVALHO</t>
  </si>
  <si>
    <t>4ª PJ</t>
  </si>
  <si>
    <t>JOAO DE HOLANDA FARIAS</t>
  </si>
  <si>
    <t>65ª PJ</t>
  </si>
  <si>
    <t>JOAO GASPAR RODRIGUES</t>
  </si>
  <si>
    <t>61ª PJ</t>
  </si>
  <si>
    <t>JORGE ALBERTO GOMES DAMASCENO</t>
  </si>
  <si>
    <t>12ª PJ</t>
  </si>
  <si>
    <t>JORGE ALBERTO VELOSO PEREIRA</t>
  </si>
  <si>
    <t>19ª PJ</t>
  </si>
  <si>
    <t>JORGE MICHEL AYRES MARTINS</t>
  </si>
  <si>
    <t>36ª PJ</t>
  </si>
  <si>
    <t>JORGE WILSON LOPES CAVALCANTE</t>
  </si>
  <si>
    <t>34ª PJ</t>
  </si>
  <si>
    <t>JOSE BERNARDO FERREIRA JUNIOR</t>
  </si>
  <si>
    <t>35ª PJ</t>
  </si>
  <si>
    <t>KARLA FREGAPANI LEITE</t>
  </si>
  <si>
    <t>41ª PJ</t>
  </si>
  <si>
    <t>KATIA MARIA ARAUJO DE OLIVEIRA</t>
  </si>
  <si>
    <t>47ª PJ</t>
  </si>
  <si>
    <t>LAURO TAVARES DA SILVA</t>
  </si>
  <si>
    <t>15ª PJ</t>
  </si>
  <si>
    <t>LEDA MARA NASCIMENTO ALBUQUERQUE</t>
  </si>
  <si>
    <t>7ª PJ</t>
  </si>
  <si>
    <t>LILIAN MARIA PIRES STONE</t>
  </si>
  <si>
    <t>30ª PJ</t>
  </si>
  <si>
    <t>LINCOLN ALENCAR DE QUEIROZ</t>
  </si>
  <si>
    <t>52ª PJ</t>
  </si>
  <si>
    <t>LUCIANA TOLEDO MARTINHO</t>
  </si>
  <si>
    <t>37ª PJ</t>
  </si>
  <si>
    <t>LUCIOLA HONORIO DE VALOIS COELHO</t>
  </si>
  <si>
    <t>80ª PJ</t>
  </si>
  <si>
    <t>LUISSANDRA CHIXARO DE MENEZES</t>
  </si>
  <si>
    <t>29ª PJ</t>
  </si>
  <si>
    <t>MARA NOBIA ALBUQUERQUE DA CUNHA</t>
  </si>
  <si>
    <t>75ª PJ</t>
  </si>
  <si>
    <t>MARCELO PINTO RIBEIRO</t>
  </si>
  <si>
    <t>6ª PJ</t>
  </si>
  <si>
    <t>MARCO AURELIO LISCIOTTO</t>
  </si>
  <si>
    <t>67ª PJ</t>
  </si>
  <si>
    <t>MARIA CRISTINA VIEIRA DA ROCHA</t>
  </si>
  <si>
    <t>50ª PJ</t>
  </si>
  <si>
    <t>MARIA DA CONCEICAO SILVA SANTIAGO</t>
  </si>
  <si>
    <t>25ª PJ</t>
  </si>
  <si>
    <t>MARIA EUNICE LOPES DE L BITENCOURT</t>
  </si>
  <si>
    <t>11ª PJ</t>
  </si>
  <si>
    <t>MARIA PIEDADE QUEIROZ N BELASQUE</t>
  </si>
  <si>
    <t>26ª PJ</t>
  </si>
  <si>
    <t>MARIO YPIRANGA MONTEIRO NETO</t>
  </si>
  <si>
    <t>5ª PJ</t>
  </si>
  <si>
    <t>MARLENE FRANCO DA SILVA</t>
  </si>
  <si>
    <t>1ª PJ</t>
  </si>
  <si>
    <t>MARLINDA MARIA CUNHA DUTRA</t>
  </si>
  <si>
    <t>71ª PJ</t>
  </si>
  <si>
    <t>MIRTIL FERNANDES DO VALE</t>
  </si>
  <si>
    <t>56ª PJ</t>
  </si>
  <si>
    <t>NEYDE REGINA DEMOSTHENES TRINDADE</t>
  </si>
  <si>
    <t>13ª PJ</t>
  </si>
  <si>
    <t>NILDA SILVA DE SOUZA</t>
  </si>
  <si>
    <t>27ª PJ</t>
  </si>
  <si>
    <t>OTAVIO DE SOUZA GOMES</t>
  </si>
  <si>
    <t>51ª PJ</t>
  </si>
  <si>
    <t>PAULO STELIO SABBA GUIMARAES</t>
  </si>
  <si>
    <t>63ª PJ</t>
  </si>
  <si>
    <t>RAIMUNDO DO NASCIMENTO OLIVEIRA</t>
  </si>
  <si>
    <t>82ª PJ</t>
  </si>
  <si>
    <t>REINALDO ALBERTO NERY DE LIMA</t>
  </si>
  <si>
    <t>87ª PJ</t>
  </si>
  <si>
    <t>RENILCE HELEN QUEIROZ DE SOUSA</t>
  </si>
  <si>
    <t>85ª PJ</t>
  </si>
  <si>
    <t>ROGEANNE OLIVEIRA GOMES DA SILVA</t>
  </si>
  <si>
    <t>2ª PJ</t>
  </si>
  <si>
    <t>ROGERIO MARQUES SANTOS</t>
  </si>
  <si>
    <t>20ª PJ</t>
  </si>
  <si>
    <t>RONALDO ANDRADE</t>
  </si>
  <si>
    <t>78ª PJ</t>
  </si>
  <si>
    <t>RUY MALVEIRA GUIMARAES</t>
  </si>
  <si>
    <t>68ª PJ</t>
  </si>
  <si>
    <t xml:space="preserve"> Assessor GAJ Assessor GAJ</t>
  </si>
  <si>
    <t>SANDRA MARIA CABRAL M B RAMALHO</t>
  </si>
  <si>
    <t>22ª PJ</t>
  </si>
  <si>
    <t>SARAH PIRANGY DE SOUZA</t>
  </si>
  <si>
    <t>3ª PJ</t>
  </si>
  <si>
    <t>SHEYLA ANDRADE DOS SANTOS</t>
  </si>
  <si>
    <t>81ª PJ</t>
  </si>
  <si>
    <t>SHEYLA DANTAS FROTA DE CARVALHO</t>
  </si>
  <si>
    <t>46ª PJ</t>
  </si>
  <si>
    <t>SILVANA NOBRE DE LIMA CABRAL</t>
  </si>
  <si>
    <t>58ª PJ</t>
  </si>
  <si>
    <t>SILVANA RAMOS CAVALCANTI</t>
  </si>
  <si>
    <t>64ª PJ</t>
  </si>
  <si>
    <t>SILVIA ABDALA TUMA</t>
  </si>
  <si>
    <t>32ª PJ</t>
  </si>
  <si>
    <t>SIMONE BRAGA LUNIERE DA COSTA</t>
  </si>
  <si>
    <t>39ª PJ</t>
  </si>
  <si>
    <t>SOLANGE DA SILVA GUEDES MOURA</t>
  </si>
  <si>
    <t>74ª PJ</t>
  </si>
  <si>
    <t>TEREZA CRISTINA COELHO DA SILVA</t>
  </si>
  <si>
    <t>76ª PJ</t>
  </si>
  <si>
    <t>VANIA MARIA DO PERPETUO S M MARINHO</t>
  </si>
  <si>
    <t>28ª PJ</t>
  </si>
  <si>
    <t>VICENTE AUGUSTO BORGES OLIVEIRA</t>
  </si>
  <si>
    <t>10ª PJ</t>
  </si>
  <si>
    <t xml:space="preserve"> Secretário-Geral</t>
  </si>
  <si>
    <t>WALBER LUIS SILVA DO NASCIMENTO</t>
  </si>
  <si>
    <t>38ª PJ</t>
  </si>
  <si>
    <t>WANDETE DE OLIVEIRA NETTO</t>
  </si>
  <si>
    <t>79ª PJ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</si>
  <si>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</si>
  <si>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</si>
  <si>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</si>
  <si>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</si>
  <si>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</si>
  <si>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</si>
  <si>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</si>
  <si>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</si>
  <si>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</si>
  <si>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</si>
  <si>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</si>
  <si>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</si>
  <si>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</si>
  <si>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</si>
  <si>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</si>
  <si>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</si>
  <si>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</si>
  <si>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</si>
  <si>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</si>
  <si>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</si>
  <si>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</si>
  <si>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</si>
  <si>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</si>
  <si>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</si>
  <si>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CHRISTIANNE CORREA BENTO DA SILVA</t>
  </si>
  <si>
    <t>1.ª Iranduba</t>
  </si>
  <si>
    <t>CLARISSA MORAES BRITO</t>
  </si>
  <si>
    <t>Presidente Figueiredo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</si>
  <si>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</si>
  <si>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</si>
  <si>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</si>
  <si>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</si>
  <si>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</si>
  <si>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</si>
  <si>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</si>
  <si>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</si>
  <si>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</si>
  <si>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</si>
  <si>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</si>
  <si>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</si>
  <si>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</si>
  <si>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</si>
  <si>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</si>
  <si>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</si>
  <si>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</si>
  <si>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</si>
  <si>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</si>
  <si>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</si>
  <si>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</si>
  <si>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</si>
  <si>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</si>
  <si>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</si>
  <si>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</si>
  <si>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t>Ipixuna</t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</si>
  <si>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</si>
  <si>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</si>
  <si>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</si>
  <si>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</si>
  <si>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</si>
  <si>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</si>
  <si>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</si>
  <si>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</si>
  <si>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</si>
  <si>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</si>
  <si>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</si>
  <si>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t>Envira</t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</si>
  <si>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</si>
  <si>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</si>
  <si>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</si>
  <si>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</si>
  <si>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</si>
  <si>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</si>
  <si>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</si>
  <si>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</si>
  <si>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</si>
  <si>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</si>
  <si>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</si>
  <si>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</si>
  <si>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</si>
  <si>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</si>
  <si>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</si>
  <si>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</si>
  <si>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</si>
  <si>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</si>
  <si>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</si>
  <si>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</si>
  <si>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</si>
  <si>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</si>
  <si>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DA SILVA ARAUJO</t>
  </si>
  <si>
    <t>Anamã</t>
  </si>
  <si>
    <t>PAULO ALEXANDER DOS SANTOS BERIBA</t>
  </si>
  <si>
    <t>São Gabriel da Cachoeira</t>
  </si>
  <si>
    <t>RENATA CINTRAO SIMOES DE OLIVEIRA</t>
  </si>
  <si>
    <t>1.ª Vara/Parintins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</si>
  <si>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</si>
  <si>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</si>
  <si>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</si>
  <si>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</si>
  <si>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</si>
  <si>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</si>
  <si>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</si>
  <si>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</si>
  <si>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</si>
  <si>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t>Jutaí</t>
  </si>
  <si>
    <t>SERGIO ROBERTO MARTINS VERCOSA</t>
  </si>
  <si>
    <t>São Paulo de Olivença</t>
  </si>
  <si>
    <t>SIMONE MARTINS LIMA</t>
  </si>
  <si>
    <t>2.ª Vara/Humaitá</t>
  </si>
  <si>
    <t>TANIA MARIA DE AZEVEDO FEITOSA</t>
  </si>
  <si>
    <t>Itamarati</t>
  </si>
  <si>
    <t>VALBER DINIZ DA SILVA</t>
  </si>
  <si>
    <t>2.ª Vara/Itacoatiara</t>
  </si>
  <si>
    <t>VITOR MOREIRA DA FONSECA</t>
  </si>
  <si>
    <t>Guajará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</si>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</sst>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</xdr:rowOff>
    </xdr:from>
    <xdr:to>
      <xdr:col>10</xdr:col>
      <xdr:colOff>714375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8575"/>
          <a:ext cx="31623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0</xdr:row>
      <xdr:rowOff>28575</xdr:rowOff>
    </xdr:from>
    <xdr:to>
      <xdr:col>10</xdr:col>
      <xdr:colOff>904875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8575"/>
          <a:ext cx="31242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10</xdr:col>
      <xdr:colOff>142875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0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view="pageBreakPreview" zoomScale="83" zoomScaleSheetLayoutView="83" workbookViewId="0" topLeftCell="A10">
      <selection activeCell="A14" sqref="A14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 t="s">
        <v>2</v>
      </c>
    </row>
    <row r="6" spans="1:21" ht="18.75" customHeight="1">
      <c r="A6" s="9" t="s">
        <v>3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1"/>
      <c r="O6" s="11"/>
      <c r="P6" s="12" t="s">
        <v>7</v>
      </c>
      <c r="Q6" s="13" t="s">
        <v>8</v>
      </c>
      <c r="R6" s="13"/>
      <c r="S6" s="14" t="s">
        <v>9</v>
      </c>
      <c r="T6" s="14" t="s">
        <v>10</v>
      </c>
      <c r="U6" s="15" t="s">
        <v>11</v>
      </c>
    </row>
    <row r="7" spans="1:21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1"/>
      <c r="O7" s="11"/>
      <c r="P7" s="12"/>
      <c r="Q7" s="13"/>
      <c r="R7" s="13"/>
      <c r="S7" s="14"/>
      <c r="T7" s="14"/>
      <c r="U7" s="15"/>
    </row>
    <row r="8" spans="1:21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1"/>
      <c r="O8" s="11"/>
      <c r="P8" s="12"/>
      <c r="Q8" s="13"/>
      <c r="R8" s="13"/>
      <c r="S8" s="14"/>
      <c r="T8" s="14"/>
      <c r="U8" s="15"/>
    </row>
    <row r="9" spans="1:21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1"/>
      <c r="O9" s="11"/>
      <c r="P9" s="12"/>
      <c r="Q9" s="13"/>
      <c r="R9" s="13"/>
      <c r="S9" s="14"/>
      <c r="T9" s="14"/>
      <c r="U9" s="15"/>
    </row>
    <row r="10" spans="1:21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1"/>
      <c r="O10" s="11"/>
      <c r="P10" s="12"/>
      <c r="Q10" s="23"/>
      <c r="R10" s="24"/>
      <c r="S10" s="14"/>
      <c r="T10" s="14"/>
      <c r="U10" s="15"/>
    </row>
    <row r="11" spans="1:21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8" t="s">
        <v>20</v>
      </c>
      <c r="L11" s="28" t="s">
        <v>21</v>
      </c>
      <c r="M11" s="25" t="s">
        <v>22</v>
      </c>
      <c r="N11" s="25" t="s">
        <v>17</v>
      </c>
      <c r="O11" s="25" t="s">
        <v>23</v>
      </c>
      <c r="P11" s="12"/>
      <c r="Q11" s="25" t="s">
        <v>24</v>
      </c>
      <c r="R11" s="25" t="s">
        <v>25</v>
      </c>
      <c r="S11" s="14"/>
      <c r="T11" s="14"/>
      <c r="U11" s="15"/>
    </row>
    <row r="12" spans="1:21" ht="18.75" customHeight="1">
      <c r="A12" s="9"/>
      <c r="B12" s="9"/>
      <c r="C12" s="25"/>
      <c r="D12" s="29" t="s">
        <v>26</v>
      </c>
      <c r="E12" s="29" t="s">
        <v>27</v>
      </c>
      <c r="F12" s="25"/>
      <c r="G12" s="27"/>
      <c r="H12" s="27"/>
      <c r="I12" s="11"/>
      <c r="J12" s="28"/>
      <c r="K12" s="28"/>
      <c r="L12" s="28"/>
      <c r="M12" s="28"/>
      <c r="N12" s="28"/>
      <c r="O12" s="28"/>
      <c r="P12" s="12"/>
      <c r="Q12" s="25"/>
      <c r="R12" s="25"/>
      <c r="S12" s="14"/>
      <c r="T12" s="14"/>
      <c r="U12" s="15"/>
    </row>
    <row r="13" spans="1:21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8"/>
      <c r="L13" s="28"/>
      <c r="M13" s="25"/>
      <c r="N13" s="25"/>
      <c r="O13" s="25"/>
      <c r="P13" s="12"/>
      <c r="Q13" s="25"/>
      <c r="R13" s="25"/>
      <c r="S13" s="14"/>
      <c r="T13" s="14"/>
      <c r="U13" s="15"/>
    </row>
    <row r="14" spans="1:21" ht="18.75">
      <c r="A14" s="30" t="s">
        <v>28</v>
      </c>
      <c r="B14" s="31" t="s">
        <v>29</v>
      </c>
      <c r="C14" s="32">
        <v>30471.1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30471.1</v>
      </c>
      <c r="J14" s="32">
        <v>7500</v>
      </c>
      <c r="K14" s="32">
        <v>10157.03</v>
      </c>
      <c r="L14" s="32">
        <v>0</v>
      </c>
      <c r="M14" s="32">
        <v>5823.98</v>
      </c>
      <c r="N14" s="32">
        <v>0</v>
      </c>
      <c r="O14" s="32">
        <v>3351.82</v>
      </c>
      <c r="P14" s="33">
        <f aca="true" t="shared" si="0" ref="P14:P15">I14+J14+K14+L14+M14+N14+O14</f>
        <v>57303.93</v>
      </c>
      <c r="Q14" s="32">
        <v>4176.82</v>
      </c>
      <c r="R14" s="32">
        <v>11504.83</v>
      </c>
      <c r="S14" s="34">
        <v>4655.4400000000005</v>
      </c>
      <c r="T14" s="34">
        <v>20337.09</v>
      </c>
      <c r="U14" s="35">
        <v>36966.84</v>
      </c>
    </row>
    <row r="15" spans="1:21" ht="18.75">
      <c r="A15" s="30" t="s">
        <v>30</v>
      </c>
      <c r="B15" s="31" t="s">
        <v>31</v>
      </c>
      <c r="C15" s="32">
        <v>30471.1</v>
      </c>
      <c r="D15" s="30" t="s">
        <v>32</v>
      </c>
      <c r="E15" s="32">
        <v>5484.8</v>
      </c>
      <c r="F15" s="32">
        <v>0</v>
      </c>
      <c r="G15" s="32">
        <v>0</v>
      </c>
      <c r="H15" s="32">
        <v>2192.9</v>
      </c>
      <c r="I15" s="33">
        <v>33763</v>
      </c>
      <c r="J15" s="32">
        <v>0</v>
      </c>
      <c r="K15" s="32">
        <v>11254.33</v>
      </c>
      <c r="L15" s="32">
        <v>0</v>
      </c>
      <c r="M15" s="32">
        <v>5294.81</v>
      </c>
      <c r="N15" s="32">
        <v>0</v>
      </c>
      <c r="O15" s="32">
        <v>0</v>
      </c>
      <c r="P15" s="33">
        <f t="shared" si="0"/>
        <v>50312.14</v>
      </c>
      <c r="Q15" s="32">
        <v>3351.82</v>
      </c>
      <c r="R15" s="32">
        <v>10484.38</v>
      </c>
      <c r="S15" s="34">
        <v>2198.570000000001</v>
      </c>
      <c r="T15" s="34">
        <v>16034.77</v>
      </c>
      <c r="U15" s="35">
        <v>34277.369999999995</v>
      </c>
    </row>
    <row r="16" spans="1:21" ht="18.75">
      <c r="A16" s="30" t="s">
        <v>33</v>
      </c>
      <c r="B16" s="31" t="s">
        <v>34</v>
      </c>
      <c r="C16" s="32">
        <v>30471.1</v>
      </c>
      <c r="D16" s="30"/>
      <c r="E16" s="32">
        <v>0</v>
      </c>
      <c r="F16" s="32">
        <v>0</v>
      </c>
      <c r="G16" s="32">
        <f>10495.59-3047.11</f>
        <v>7448.48</v>
      </c>
      <c r="H16" s="32">
        <v>4156.58</v>
      </c>
      <c r="I16" s="33">
        <f>C16+G16-H16</f>
        <v>33763</v>
      </c>
      <c r="J16" s="32">
        <v>7500</v>
      </c>
      <c r="K16" s="32">
        <v>11254.33</v>
      </c>
      <c r="L16" s="32">
        <v>0</v>
      </c>
      <c r="M16" s="32">
        <v>0</v>
      </c>
      <c r="N16" s="32">
        <f>14301.44+3047.11-11254.33</f>
        <v>6094.219999999999</v>
      </c>
      <c r="O16" s="32">
        <v>3351.82</v>
      </c>
      <c r="P16" s="33">
        <f>I16+J16+K16+N16+O16</f>
        <v>61963.37</v>
      </c>
      <c r="Q16" s="32">
        <v>4176.82</v>
      </c>
      <c r="R16" s="32">
        <v>14917.67</v>
      </c>
      <c r="S16" s="34">
        <v>5088.67</v>
      </c>
      <c r="T16" s="34">
        <v>24183.16</v>
      </c>
      <c r="U16" s="35">
        <f>P16-T16</f>
        <v>37780.21000000001</v>
      </c>
    </row>
    <row r="17" spans="1:21" ht="18.75">
      <c r="A17" s="30" t="s">
        <v>35</v>
      </c>
      <c r="B17" s="31" t="s">
        <v>36</v>
      </c>
      <c r="C17" s="32">
        <v>30471.1</v>
      </c>
      <c r="D17" s="30"/>
      <c r="E17" s="32">
        <v>0</v>
      </c>
      <c r="F17" s="32">
        <v>0</v>
      </c>
      <c r="G17" s="32">
        <v>0</v>
      </c>
      <c r="H17" s="32">
        <v>0</v>
      </c>
      <c r="I17" s="33">
        <v>30471.1</v>
      </c>
      <c r="J17" s="32">
        <v>0</v>
      </c>
      <c r="K17" s="32">
        <v>10157.03</v>
      </c>
      <c r="L17" s="32">
        <v>0</v>
      </c>
      <c r="M17" s="32">
        <v>5439.6</v>
      </c>
      <c r="N17" s="32">
        <f>13204.14-10157.03</f>
        <v>3047.1099999999988</v>
      </c>
      <c r="O17" s="32">
        <v>3351.82</v>
      </c>
      <c r="P17" s="33">
        <f aca="true" t="shared" si="1" ref="P17:P34">I17+J17+K17+L17+M17+N17+O17</f>
        <v>52466.659999999996</v>
      </c>
      <c r="Q17" s="32">
        <v>3351.82</v>
      </c>
      <c r="R17" s="32">
        <v>11089.19</v>
      </c>
      <c r="S17" s="34">
        <v>2644.9499999999985</v>
      </c>
      <c r="T17" s="34">
        <v>17085.96</v>
      </c>
      <c r="U17" s="35">
        <v>35380.7</v>
      </c>
    </row>
    <row r="18" spans="1:21" ht="18.75">
      <c r="A18" s="30" t="s">
        <v>37</v>
      </c>
      <c r="B18" s="31" t="s">
        <v>38</v>
      </c>
      <c r="C18" s="32">
        <v>30471.1</v>
      </c>
      <c r="D18" s="30" t="s">
        <v>32</v>
      </c>
      <c r="E18" s="32">
        <v>5484.8</v>
      </c>
      <c r="F18" s="32">
        <v>0</v>
      </c>
      <c r="G18" s="32">
        <v>0</v>
      </c>
      <c r="H18" s="32">
        <v>2192.9</v>
      </c>
      <c r="I18" s="33">
        <v>33763</v>
      </c>
      <c r="J18" s="32">
        <v>7500</v>
      </c>
      <c r="K18" s="32">
        <v>11254.33</v>
      </c>
      <c r="L18" s="32">
        <v>0</v>
      </c>
      <c r="M18" s="32">
        <v>5823.98</v>
      </c>
      <c r="N18" s="32">
        <v>0</v>
      </c>
      <c r="O18" s="32">
        <v>3351.82</v>
      </c>
      <c r="P18" s="33">
        <f t="shared" si="1"/>
        <v>61693.13</v>
      </c>
      <c r="Q18" s="32">
        <v>4176.82</v>
      </c>
      <c r="R18" s="32">
        <v>13293.89</v>
      </c>
      <c r="S18" s="34">
        <v>3378.75</v>
      </c>
      <c r="T18" s="34">
        <v>20849.46</v>
      </c>
      <c r="U18" s="35">
        <v>40843.67</v>
      </c>
    </row>
    <row r="19" spans="1:21" ht="18.75">
      <c r="A19" s="30" t="s">
        <v>39</v>
      </c>
      <c r="B19" s="31" t="s">
        <v>40</v>
      </c>
      <c r="C19" s="32">
        <v>30471.1</v>
      </c>
      <c r="D19" s="30" t="s">
        <v>41</v>
      </c>
      <c r="E19" s="32">
        <v>4875.38</v>
      </c>
      <c r="F19" s="32">
        <v>0</v>
      </c>
      <c r="G19" s="32">
        <v>0</v>
      </c>
      <c r="H19" s="32">
        <v>1583.48</v>
      </c>
      <c r="I19" s="33">
        <v>33762.99999999999</v>
      </c>
      <c r="J19" s="32">
        <v>0</v>
      </c>
      <c r="K19" s="32">
        <v>11254.33</v>
      </c>
      <c r="L19" s="32">
        <v>0</v>
      </c>
      <c r="M19" s="32">
        <v>5439.6</v>
      </c>
      <c r="N19" s="32">
        <v>0</v>
      </c>
      <c r="O19" s="32">
        <v>3351.82</v>
      </c>
      <c r="P19" s="33">
        <f t="shared" si="1"/>
        <v>53808.74999999999</v>
      </c>
      <c r="Q19" s="32">
        <v>3351.82</v>
      </c>
      <c r="R19" s="32">
        <v>11406.13</v>
      </c>
      <c r="S19" s="34">
        <v>3879.01</v>
      </c>
      <c r="T19" s="34">
        <v>18636.96</v>
      </c>
      <c r="U19" s="35">
        <v>35171.78999999999</v>
      </c>
    </row>
    <row r="20" spans="1:21" ht="18.75">
      <c r="A20" s="30" t="s">
        <v>42</v>
      </c>
      <c r="B20" s="31" t="s">
        <v>43</v>
      </c>
      <c r="C20" s="32">
        <v>30471.1</v>
      </c>
      <c r="D20" s="30" t="s">
        <v>32</v>
      </c>
      <c r="E20" s="32">
        <v>5484.8</v>
      </c>
      <c r="F20" s="32">
        <v>0</v>
      </c>
      <c r="G20" s="32">
        <v>0</v>
      </c>
      <c r="H20" s="32">
        <v>2192.9</v>
      </c>
      <c r="I20" s="33">
        <v>33763</v>
      </c>
      <c r="J20" s="32">
        <v>0</v>
      </c>
      <c r="K20" s="32">
        <v>11254.33</v>
      </c>
      <c r="L20" s="32">
        <v>0</v>
      </c>
      <c r="M20" s="32">
        <v>5294.81</v>
      </c>
      <c r="N20" s="32">
        <v>0</v>
      </c>
      <c r="O20" s="32">
        <v>0</v>
      </c>
      <c r="P20" s="33">
        <f t="shared" si="1"/>
        <v>50312.14</v>
      </c>
      <c r="Q20" s="32">
        <v>3351.82</v>
      </c>
      <c r="R20" s="32">
        <v>10432.24</v>
      </c>
      <c r="S20" s="34">
        <v>1100.0099999999998</v>
      </c>
      <c r="T20" s="34">
        <v>14884.07</v>
      </c>
      <c r="U20" s="35">
        <v>35428.07</v>
      </c>
    </row>
    <row r="21" spans="1:21" ht="18.75">
      <c r="A21" s="30" t="s">
        <v>44</v>
      </c>
      <c r="B21" s="31" t="s">
        <v>45</v>
      </c>
      <c r="C21" s="32">
        <v>30471.1</v>
      </c>
      <c r="D21" s="30" t="s">
        <v>46</v>
      </c>
      <c r="E21" s="32">
        <v>5484.8</v>
      </c>
      <c r="F21" s="32">
        <v>0</v>
      </c>
      <c r="G21" s="32">
        <v>0</v>
      </c>
      <c r="H21" s="32">
        <v>2192.9</v>
      </c>
      <c r="I21" s="33">
        <v>33763</v>
      </c>
      <c r="J21" s="32">
        <v>0</v>
      </c>
      <c r="K21" s="32">
        <v>11254.33</v>
      </c>
      <c r="L21" s="32">
        <v>0</v>
      </c>
      <c r="M21" s="32">
        <v>5294.81</v>
      </c>
      <c r="N21" s="32">
        <v>0</v>
      </c>
      <c r="O21" s="32">
        <v>0</v>
      </c>
      <c r="P21" s="33">
        <f t="shared" si="1"/>
        <v>50312.14</v>
      </c>
      <c r="Q21" s="32">
        <v>3351.82</v>
      </c>
      <c r="R21" s="32">
        <v>10432.24</v>
      </c>
      <c r="S21" s="34">
        <v>3826.399999999999</v>
      </c>
      <c r="T21" s="34">
        <v>17610.46</v>
      </c>
      <c r="U21" s="35">
        <v>32701.68</v>
      </c>
    </row>
    <row r="22" spans="1:21" ht="18.75">
      <c r="A22" s="30" t="s">
        <v>47</v>
      </c>
      <c r="B22" s="31" t="s">
        <v>48</v>
      </c>
      <c r="C22" s="32">
        <v>30471.1</v>
      </c>
      <c r="D22" s="30" t="s">
        <v>32</v>
      </c>
      <c r="E22" s="32">
        <v>5484.8</v>
      </c>
      <c r="F22" s="32">
        <v>0</v>
      </c>
      <c r="G22" s="32">
        <v>0</v>
      </c>
      <c r="H22" s="32">
        <v>2192.9</v>
      </c>
      <c r="I22" s="33">
        <v>33763</v>
      </c>
      <c r="J22" s="32">
        <v>0</v>
      </c>
      <c r="K22" s="32">
        <v>11254.33</v>
      </c>
      <c r="L22" s="32">
        <v>0</v>
      </c>
      <c r="M22" s="32">
        <v>5439.6</v>
      </c>
      <c r="N22" s="32">
        <v>0</v>
      </c>
      <c r="O22" s="32">
        <v>3351.82</v>
      </c>
      <c r="P22" s="33">
        <f t="shared" si="1"/>
        <v>53808.75</v>
      </c>
      <c r="Q22" s="32">
        <v>3351.82</v>
      </c>
      <c r="R22" s="32">
        <v>11406.13</v>
      </c>
      <c r="S22" s="34">
        <v>8772.910000000002</v>
      </c>
      <c r="T22" s="34">
        <v>23530.86</v>
      </c>
      <c r="U22" s="35">
        <v>30277.89</v>
      </c>
    </row>
    <row r="23" spans="1:21" ht="18.75">
      <c r="A23" s="30" t="s">
        <v>49</v>
      </c>
      <c r="B23" s="31" t="s">
        <v>50</v>
      </c>
      <c r="C23" s="32">
        <v>30471.1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30471.1</v>
      </c>
      <c r="J23" s="32">
        <v>0</v>
      </c>
      <c r="K23" s="32">
        <v>10157.03</v>
      </c>
      <c r="L23" s="32">
        <v>0</v>
      </c>
      <c r="M23" s="32">
        <v>5294.81</v>
      </c>
      <c r="N23" s="32">
        <v>0</v>
      </c>
      <c r="O23" s="32">
        <v>0</v>
      </c>
      <c r="P23" s="33">
        <f t="shared" si="1"/>
        <v>45922.939999999995</v>
      </c>
      <c r="Q23" s="32">
        <v>3351.82</v>
      </c>
      <c r="R23" s="32">
        <v>9329.49</v>
      </c>
      <c r="S23" s="34">
        <v>1100.0099999999998</v>
      </c>
      <c r="T23" s="34">
        <v>13781.32</v>
      </c>
      <c r="U23" s="35">
        <v>32141.619999999995</v>
      </c>
    </row>
    <row r="24" spans="1:21" ht="18.75">
      <c r="A24" s="30" t="s">
        <v>51</v>
      </c>
      <c r="B24" s="31" t="s">
        <v>52</v>
      </c>
      <c r="C24" s="32">
        <v>30471.1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30471.1</v>
      </c>
      <c r="J24" s="32">
        <v>0</v>
      </c>
      <c r="K24" s="32">
        <v>10157.03</v>
      </c>
      <c r="L24" s="32">
        <v>0</v>
      </c>
      <c r="M24" s="32">
        <v>5823.98</v>
      </c>
      <c r="N24" s="32">
        <v>0</v>
      </c>
      <c r="O24" s="32">
        <v>3351.82</v>
      </c>
      <c r="P24" s="33">
        <f t="shared" si="1"/>
        <v>49803.93</v>
      </c>
      <c r="Q24" s="32">
        <v>3351.82</v>
      </c>
      <c r="R24" s="32">
        <v>10251.24</v>
      </c>
      <c r="S24" s="34">
        <v>8299.13</v>
      </c>
      <c r="T24" s="34">
        <v>21902.19</v>
      </c>
      <c r="U24" s="35">
        <v>27901.74</v>
      </c>
    </row>
    <row r="25" spans="1:21" ht="18.75">
      <c r="A25" s="30" t="s">
        <v>53</v>
      </c>
      <c r="B25" s="31" t="s">
        <v>54</v>
      </c>
      <c r="C25" s="32">
        <v>30471.1</v>
      </c>
      <c r="D25" s="30" t="s">
        <v>41</v>
      </c>
      <c r="E25" s="32">
        <v>4875.38</v>
      </c>
      <c r="F25" s="32">
        <v>0</v>
      </c>
      <c r="G25" s="32">
        <v>0</v>
      </c>
      <c r="H25" s="32">
        <v>1583.48</v>
      </c>
      <c r="I25" s="33">
        <v>33762.99999999999</v>
      </c>
      <c r="J25" s="32">
        <v>0</v>
      </c>
      <c r="K25" s="32">
        <v>11254.33</v>
      </c>
      <c r="L25" s="32">
        <v>0</v>
      </c>
      <c r="M25" s="32">
        <v>5823.98</v>
      </c>
      <c r="N25" s="32">
        <v>0</v>
      </c>
      <c r="O25" s="32">
        <v>3351.82</v>
      </c>
      <c r="P25" s="33">
        <f t="shared" si="1"/>
        <v>54193.13</v>
      </c>
      <c r="Q25" s="32">
        <v>3351.82</v>
      </c>
      <c r="R25" s="32">
        <v>11510.41</v>
      </c>
      <c r="S25" s="34">
        <v>2624.5699999999993</v>
      </c>
      <c r="T25" s="34">
        <v>17486.8</v>
      </c>
      <c r="U25" s="35">
        <v>36706.33</v>
      </c>
    </row>
    <row r="26" spans="1:21" ht="18.75">
      <c r="A26" s="30" t="s">
        <v>55</v>
      </c>
      <c r="B26" s="31" t="s">
        <v>56</v>
      </c>
      <c r="C26" s="32">
        <v>30471.1</v>
      </c>
      <c r="D26" s="30" t="s">
        <v>41</v>
      </c>
      <c r="E26" s="32">
        <v>4875.38</v>
      </c>
      <c r="F26" s="32">
        <v>0</v>
      </c>
      <c r="G26" s="32">
        <v>0</v>
      </c>
      <c r="H26" s="32">
        <v>1583.48</v>
      </c>
      <c r="I26" s="33">
        <v>33762.99999999999</v>
      </c>
      <c r="J26" s="32">
        <v>0</v>
      </c>
      <c r="K26" s="32">
        <v>11254.33</v>
      </c>
      <c r="L26" s="32">
        <v>0</v>
      </c>
      <c r="M26" s="32">
        <v>5439.6</v>
      </c>
      <c r="N26" s="32">
        <v>0</v>
      </c>
      <c r="O26" s="32">
        <v>0</v>
      </c>
      <c r="P26" s="33">
        <f t="shared" si="1"/>
        <v>50456.92999999999</v>
      </c>
      <c r="Q26" s="32">
        <v>3351.82</v>
      </c>
      <c r="R26" s="32">
        <v>10432.24</v>
      </c>
      <c r="S26" s="34">
        <v>3660.399999999999</v>
      </c>
      <c r="T26" s="34">
        <v>17444.46</v>
      </c>
      <c r="U26" s="35">
        <v>33012.469999999994</v>
      </c>
    </row>
    <row r="27" spans="1:21" ht="18.75">
      <c r="A27" s="30" t="s">
        <v>57</v>
      </c>
      <c r="B27" s="31" t="s">
        <v>58</v>
      </c>
      <c r="C27" s="32">
        <v>30471.1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30471.1</v>
      </c>
      <c r="J27" s="32">
        <v>0</v>
      </c>
      <c r="K27" s="32">
        <v>10157.03</v>
      </c>
      <c r="L27" s="32">
        <v>0</v>
      </c>
      <c r="M27" s="32">
        <v>5823.98</v>
      </c>
      <c r="N27" s="32">
        <v>0</v>
      </c>
      <c r="O27" s="32">
        <v>3351.82</v>
      </c>
      <c r="P27" s="33">
        <f t="shared" si="1"/>
        <v>49803.93</v>
      </c>
      <c r="Q27" s="32">
        <v>3351.82</v>
      </c>
      <c r="R27" s="32">
        <v>10303.38</v>
      </c>
      <c r="S27" s="34">
        <v>2796.450000000002</v>
      </c>
      <c r="T27" s="34">
        <v>16451.65</v>
      </c>
      <c r="U27" s="35">
        <v>33352.28</v>
      </c>
    </row>
    <row r="28" spans="1:21" ht="18.75">
      <c r="A28" s="30" t="s">
        <v>59</v>
      </c>
      <c r="B28" s="31" t="s">
        <v>60</v>
      </c>
      <c r="C28" s="32">
        <v>30471.1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30471.1</v>
      </c>
      <c r="J28" s="32">
        <v>7500</v>
      </c>
      <c r="K28" s="32">
        <v>10157.03</v>
      </c>
      <c r="L28" s="32">
        <v>0</v>
      </c>
      <c r="M28" s="32">
        <v>5823.98</v>
      </c>
      <c r="N28" s="32">
        <f>13204.14-10157.03</f>
        <v>3047.1099999999988</v>
      </c>
      <c r="O28" s="32">
        <v>3351.82</v>
      </c>
      <c r="P28" s="33">
        <f t="shared" si="1"/>
        <v>60351.04</v>
      </c>
      <c r="Q28" s="32">
        <v>4176.82</v>
      </c>
      <c r="R28" s="32">
        <v>12924.82</v>
      </c>
      <c r="S28" s="34">
        <v>2796.4500000000007</v>
      </c>
      <c r="T28" s="34">
        <v>19898.09</v>
      </c>
      <c r="U28" s="35">
        <v>40452.95</v>
      </c>
    </row>
    <row r="29" spans="1:21" ht="18.75">
      <c r="A29" s="30" t="s">
        <v>61</v>
      </c>
      <c r="B29" s="31" t="s">
        <v>62</v>
      </c>
      <c r="C29" s="32">
        <v>30471.1</v>
      </c>
      <c r="D29" s="30" t="s">
        <v>63</v>
      </c>
      <c r="E29" s="32">
        <v>5484.8</v>
      </c>
      <c r="F29" s="32">
        <v>0</v>
      </c>
      <c r="G29" s="32">
        <v>0</v>
      </c>
      <c r="H29" s="32">
        <v>2192.9</v>
      </c>
      <c r="I29" s="33">
        <v>33763</v>
      </c>
      <c r="J29" s="32">
        <v>0</v>
      </c>
      <c r="K29" s="32">
        <v>11254.33</v>
      </c>
      <c r="L29" s="32">
        <v>0</v>
      </c>
      <c r="M29" s="32">
        <v>4377.73</v>
      </c>
      <c r="N29" s="32">
        <v>0</v>
      </c>
      <c r="O29" s="32">
        <v>3351.82</v>
      </c>
      <c r="P29" s="33">
        <f t="shared" si="1"/>
        <v>52746.88</v>
      </c>
      <c r="Q29" s="32">
        <v>3351.82</v>
      </c>
      <c r="R29" s="32">
        <v>11406.13</v>
      </c>
      <c r="S29" s="34">
        <v>1544.9900000000011</v>
      </c>
      <c r="T29" s="34">
        <v>16302.94</v>
      </c>
      <c r="U29" s="35">
        <v>36443.939999999995</v>
      </c>
    </row>
    <row r="30" spans="1:21" ht="18.75">
      <c r="A30" s="30" t="s">
        <v>64</v>
      </c>
      <c r="B30" s="31" t="s">
        <v>65</v>
      </c>
      <c r="C30" s="32">
        <v>30471.1</v>
      </c>
      <c r="D30" s="30" t="s">
        <v>66</v>
      </c>
      <c r="E30" s="32">
        <v>10360.18</v>
      </c>
      <c r="F30" s="32">
        <v>0</v>
      </c>
      <c r="G30" s="32">
        <v>13881.26</v>
      </c>
      <c r="H30" s="32">
        <v>20949.54</v>
      </c>
      <c r="I30" s="33">
        <v>33763</v>
      </c>
      <c r="J30" s="32">
        <v>0</v>
      </c>
      <c r="K30" s="32">
        <v>11254.33</v>
      </c>
      <c r="L30" s="32">
        <v>0</v>
      </c>
      <c r="M30" s="32">
        <v>5439.6</v>
      </c>
      <c r="N30" s="32">
        <v>0</v>
      </c>
      <c r="O30" s="32">
        <v>0</v>
      </c>
      <c r="P30" s="33">
        <f t="shared" si="1"/>
        <v>50456.93</v>
      </c>
      <c r="Q30" s="32">
        <v>3351.82</v>
      </c>
      <c r="R30" s="32">
        <v>10432.24</v>
      </c>
      <c r="S30" s="34">
        <v>2644.9499999999985</v>
      </c>
      <c r="T30" s="34">
        <v>16429.01</v>
      </c>
      <c r="U30" s="35">
        <v>34027.92</v>
      </c>
    </row>
    <row r="31" spans="1:21" ht="18.75">
      <c r="A31" s="30" t="s">
        <v>67</v>
      </c>
      <c r="B31" s="31" t="s">
        <v>68</v>
      </c>
      <c r="C31" s="32">
        <v>30471.1</v>
      </c>
      <c r="D31" s="30" t="s">
        <v>69</v>
      </c>
      <c r="E31" s="32">
        <v>4875.38</v>
      </c>
      <c r="F31" s="32">
        <v>0</v>
      </c>
      <c r="G31" s="32">
        <v>0</v>
      </c>
      <c r="H31" s="32">
        <v>1583.48</v>
      </c>
      <c r="I31" s="33">
        <v>33762.99999999999</v>
      </c>
      <c r="J31" s="32">
        <v>7500</v>
      </c>
      <c r="K31" s="32">
        <v>11254.33</v>
      </c>
      <c r="L31" s="32">
        <v>0</v>
      </c>
      <c r="M31" s="32">
        <v>5823.98</v>
      </c>
      <c r="N31" s="32">
        <f>14301.44-11254.33</f>
        <v>3047.1100000000006</v>
      </c>
      <c r="O31" s="32">
        <v>3351.82</v>
      </c>
      <c r="P31" s="33">
        <f t="shared" si="1"/>
        <v>64740.24</v>
      </c>
      <c r="Q31" s="32">
        <v>4176.82</v>
      </c>
      <c r="R31" s="32">
        <v>13975.44</v>
      </c>
      <c r="S31" s="34">
        <v>2607.550000000001</v>
      </c>
      <c r="T31" s="34">
        <v>20759.81</v>
      </c>
      <c r="U31" s="35">
        <v>43980.42999999999</v>
      </c>
    </row>
    <row r="32" spans="1:21" ht="18.75">
      <c r="A32" s="30" t="s">
        <v>70</v>
      </c>
      <c r="B32" s="31" t="s">
        <v>71</v>
      </c>
      <c r="C32" s="32">
        <v>30471.1</v>
      </c>
      <c r="D32" s="30" t="s">
        <v>41</v>
      </c>
      <c r="E32" s="32">
        <v>4875.38</v>
      </c>
      <c r="F32" s="32">
        <v>0</v>
      </c>
      <c r="G32" s="32">
        <v>0</v>
      </c>
      <c r="H32" s="32">
        <v>1583.48</v>
      </c>
      <c r="I32" s="33">
        <v>33762.99999999999</v>
      </c>
      <c r="J32" s="32">
        <v>7500</v>
      </c>
      <c r="K32" s="32">
        <v>11254.33</v>
      </c>
      <c r="L32" s="32">
        <v>0</v>
      </c>
      <c r="M32" s="32">
        <v>5823.98</v>
      </c>
      <c r="N32" s="32">
        <v>0</v>
      </c>
      <c r="O32" s="32">
        <v>3351.82</v>
      </c>
      <c r="P32" s="33">
        <f t="shared" si="1"/>
        <v>61693.13</v>
      </c>
      <c r="Q32" s="32">
        <v>4176.82</v>
      </c>
      <c r="R32" s="32">
        <v>13293.89</v>
      </c>
      <c r="S32" s="34">
        <v>2129.959999999999</v>
      </c>
      <c r="T32" s="34">
        <v>19600.67</v>
      </c>
      <c r="U32" s="35">
        <v>42092.46</v>
      </c>
    </row>
    <row r="33" spans="1:21" ht="18.75">
      <c r="A33" s="30" t="s">
        <v>72</v>
      </c>
      <c r="B33" s="31" t="s">
        <v>73</v>
      </c>
      <c r="C33" s="32">
        <v>30471.1</v>
      </c>
      <c r="D33" s="30"/>
      <c r="E33" s="32">
        <v>0</v>
      </c>
      <c r="F33" s="32">
        <v>0</v>
      </c>
      <c r="G33" s="32">
        <v>10157.02</v>
      </c>
      <c r="H33" s="32">
        <v>6865.12</v>
      </c>
      <c r="I33" s="33">
        <v>33762.99999999999</v>
      </c>
      <c r="J33" s="32">
        <v>0</v>
      </c>
      <c r="K33" s="32">
        <v>11254.33</v>
      </c>
      <c r="L33" s="32">
        <v>0</v>
      </c>
      <c r="M33" s="32">
        <v>5823.98</v>
      </c>
      <c r="N33" s="32">
        <v>0</v>
      </c>
      <c r="O33" s="32">
        <v>3351.82</v>
      </c>
      <c r="P33" s="33">
        <f t="shared" si="1"/>
        <v>54193.13</v>
      </c>
      <c r="Q33" s="32">
        <v>3351.82</v>
      </c>
      <c r="R33" s="32">
        <v>11510.41</v>
      </c>
      <c r="S33" s="34">
        <v>4930.75</v>
      </c>
      <c r="T33" s="34">
        <v>19792.98</v>
      </c>
      <c r="U33" s="35">
        <v>34400.149999999994</v>
      </c>
    </row>
    <row r="34" spans="1:21" ht="18.75">
      <c r="A34" s="30" t="s">
        <v>74</v>
      </c>
      <c r="B34" s="31" t="s">
        <v>75</v>
      </c>
      <c r="C34" s="32">
        <v>30471.1</v>
      </c>
      <c r="D34" s="30" t="s">
        <v>41</v>
      </c>
      <c r="E34" s="32">
        <v>4875.38</v>
      </c>
      <c r="F34" s="32">
        <v>0</v>
      </c>
      <c r="G34" s="32">
        <v>0</v>
      </c>
      <c r="H34" s="32">
        <v>1583.48</v>
      </c>
      <c r="I34" s="33">
        <v>33762.99999999999</v>
      </c>
      <c r="J34" s="32">
        <v>0</v>
      </c>
      <c r="K34" s="32">
        <v>11254.33</v>
      </c>
      <c r="L34" s="32">
        <v>0</v>
      </c>
      <c r="M34" s="32">
        <v>5823.98</v>
      </c>
      <c r="N34" s="32">
        <v>0</v>
      </c>
      <c r="O34" s="32">
        <v>3351.82</v>
      </c>
      <c r="P34" s="33">
        <f t="shared" si="1"/>
        <v>54193.13</v>
      </c>
      <c r="Q34" s="32">
        <v>3351.82</v>
      </c>
      <c r="R34" s="32">
        <v>11353.99</v>
      </c>
      <c r="S34" s="34">
        <v>4634.250000000002</v>
      </c>
      <c r="T34" s="34">
        <v>19340.06</v>
      </c>
      <c r="U34" s="35">
        <v>34853.06999999999</v>
      </c>
    </row>
  </sheetData>
  <sheetProtection selectLockedCells="1" selectUnlockedCells="1"/>
  <mergeCells count="30">
    <mergeCell ref="A1:U1"/>
    <mergeCell ref="A2:U2"/>
    <mergeCell ref="A3:U3"/>
    <mergeCell ref="A6:A13"/>
    <mergeCell ref="B6:B13"/>
    <mergeCell ref="C6:H6"/>
    <mergeCell ref="I6:I13"/>
    <mergeCell ref="J6:O10"/>
    <mergeCell ref="P6:P13"/>
    <mergeCell ref="Q6:R9"/>
    <mergeCell ref="S6:S13"/>
    <mergeCell ref="T6:T13"/>
    <mergeCell ref="U6:U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N11:N13"/>
    <mergeCell ref="O11:O13"/>
    <mergeCell ref="Q11:Q13"/>
    <mergeCell ref="R11:R13"/>
    <mergeCell ref="D12:D13"/>
    <mergeCell ref="E12:E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view="pageBreakPreview" zoomScale="83" zoomScaleSheetLayoutView="83" workbookViewId="0" topLeftCell="A79">
      <selection activeCell="A95" sqref="A95"/>
    </sheetView>
  </sheetViews>
  <sheetFormatPr defaultColWidth="9.140625" defaultRowHeight="12.75"/>
  <cols>
    <col min="1" max="1" width="40.8515625" style="0" customWidth="1"/>
    <col min="2" max="3" width="13.57421875" style="0" customWidth="1"/>
    <col min="4" max="4" width="23.00390625" style="0" customWidth="1"/>
    <col min="5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 t="s">
        <v>2</v>
      </c>
    </row>
    <row r="6" spans="1:21" ht="18.75" customHeight="1">
      <c r="A6" s="9" t="s">
        <v>77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1"/>
      <c r="O6" s="11"/>
      <c r="P6" s="12" t="s">
        <v>7</v>
      </c>
      <c r="Q6" s="13" t="s">
        <v>8</v>
      </c>
      <c r="R6" s="13"/>
      <c r="S6" s="14" t="s">
        <v>9</v>
      </c>
      <c r="T6" s="14" t="s">
        <v>10</v>
      </c>
      <c r="U6" s="15" t="s">
        <v>11</v>
      </c>
    </row>
    <row r="7" spans="1:21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1"/>
      <c r="O7" s="11"/>
      <c r="P7" s="12"/>
      <c r="Q7" s="13"/>
      <c r="R7" s="13"/>
      <c r="S7" s="14"/>
      <c r="T7" s="14"/>
      <c r="U7" s="15"/>
    </row>
    <row r="8" spans="1:21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1"/>
      <c r="O8" s="11"/>
      <c r="P8" s="12"/>
      <c r="Q8" s="13"/>
      <c r="R8" s="13"/>
      <c r="S8" s="14"/>
      <c r="T8" s="14"/>
      <c r="U8" s="15"/>
    </row>
    <row r="9" spans="1:21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1"/>
      <c r="O9" s="11"/>
      <c r="P9" s="12"/>
      <c r="Q9" s="13"/>
      <c r="R9" s="13"/>
      <c r="S9" s="14"/>
      <c r="T9" s="14"/>
      <c r="U9" s="15"/>
    </row>
    <row r="10" spans="1:21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1"/>
      <c r="O10" s="11"/>
      <c r="P10" s="12"/>
      <c r="Q10" s="23"/>
      <c r="R10" s="24"/>
      <c r="S10" s="14"/>
      <c r="T10" s="14"/>
      <c r="U10" s="15"/>
    </row>
    <row r="11" spans="1:21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8" t="s">
        <v>20</v>
      </c>
      <c r="L11" s="28" t="s">
        <v>21</v>
      </c>
      <c r="M11" s="25" t="s">
        <v>22</v>
      </c>
      <c r="N11" s="25" t="s">
        <v>17</v>
      </c>
      <c r="O11" s="25" t="s">
        <v>23</v>
      </c>
      <c r="P11" s="12"/>
      <c r="Q11" s="25" t="s">
        <v>24</v>
      </c>
      <c r="R11" s="25" t="s">
        <v>25</v>
      </c>
      <c r="S11" s="14"/>
      <c r="T11" s="14"/>
      <c r="U11" s="15"/>
    </row>
    <row r="12" spans="1:21" ht="18.75" customHeight="1">
      <c r="A12" s="9"/>
      <c r="B12" s="9"/>
      <c r="C12" s="25"/>
      <c r="D12" s="29" t="s">
        <v>26</v>
      </c>
      <c r="E12" s="29" t="s">
        <v>27</v>
      </c>
      <c r="F12" s="25"/>
      <c r="G12" s="27"/>
      <c r="H12" s="27"/>
      <c r="I12" s="11"/>
      <c r="J12" s="28"/>
      <c r="K12" s="28"/>
      <c r="L12" s="28"/>
      <c r="M12" s="28"/>
      <c r="N12" s="28"/>
      <c r="O12" s="28"/>
      <c r="P12" s="12"/>
      <c r="Q12" s="25"/>
      <c r="R12" s="25"/>
      <c r="S12" s="14"/>
      <c r="T12" s="14"/>
      <c r="U12" s="15"/>
    </row>
    <row r="13" spans="1:21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8"/>
      <c r="L13" s="28"/>
      <c r="M13" s="25"/>
      <c r="N13" s="25"/>
      <c r="O13" s="25"/>
      <c r="P13" s="12"/>
      <c r="Q13" s="25"/>
      <c r="R13" s="25"/>
      <c r="S13" s="14"/>
      <c r="T13" s="14"/>
      <c r="U13" s="15"/>
    </row>
    <row r="14" spans="1:21" ht="18.75">
      <c r="A14" s="30" t="s">
        <v>78</v>
      </c>
      <c r="B14" s="31" t="s">
        <v>79</v>
      </c>
      <c r="C14" s="32">
        <v>28947.55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28947.55</v>
      </c>
      <c r="J14" s="32">
        <v>0</v>
      </c>
      <c r="K14" s="32">
        <v>9649.18</v>
      </c>
      <c r="L14" s="32"/>
      <c r="M14" s="32">
        <v>5823.98</v>
      </c>
      <c r="N14" s="36">
        <v>2894.76</v>
      </c>
      <c r="O14" s="32">
        <v>3184.23</v>
      </c>
      <c r="P14" s="33">
        <f aca="true" t="shared" si="0" ref="P14:P97">I14+J14+K14+L14+M14+N14+O14</f>
        <v>50499.7</v>
      </c>
      <c r="Q14" s="32">
        <v>3184.23</v>
      </c>
      <c r="R14" s="32">
        <v>10488.66</v>
      </c>
      <c r="S14" s="34">
        <v>1120.0099999999998</v>
      </c>
      <c r="T14" s="34">
        <v>14792.9</v>
      </c>
      <c r="U14" s="35">
        <f aca="true" t="shared" si="1" ref="U14:U97">P14-T14</f>
        <v>35706.799999999996</v>
      </c>
    </row>
    <row r="15" spans="1:21" ht="18.75">
      <c r="A15" s="30" t="s">
        <v>80</v>
      </c>
      <c r="B15" s="31" t="s">
        <v>81</v>
      </c>
      <c r="C15" s="32">
        <v>28947.55</v>
      </c>
      <c r="D15" s="30"/>
      <c r="E15" s="32">
        <v>0</v>
      </c>
      <c r="F15" s="32">
        <v>0</v>
      </c>
      <c r="G15" s="32">
        <v>9649.17</v>
      </c>
      <c r="H15" s="32">
        <v>4833.72</v>
      </c>
      <c r="I15" s="33">
        <v>33763</v>
      </c>
      <c r="J15" s="32">
        <v>0</v>
      </c>
      <c r="K15" s="32">
        <v>11254.33</v>
      </c>
      <c r="L15" s="32"/>
      <c r="M15" s="32">
        <v>675.75</v>
      </c>
      <c r="N15" s="36">
        <v>0</v>
      </c>
      <c r="O15" s="32">
        <v>0</v>
      </c>
      <c r="P15" s="33">
        <f t="shared" si="0"/>
        <v>45693.08</v>
      </c>
      <c r="Q15" s="32">
        <v>3184.23</v>
      </c>
      <c r="R15" s="32">
        <v>10582.61</v>
      </c>
      <c r="S15" s="34">
        <v>779.9699999999989</v>
      </c>
      <c r="T15" s="34">
        <v>14546.81</v>
      </c>
      <c r="U15" s="35">
        <f t="shared" si="1"/>
        <v>31146.270000000004</v>
      </c>
    </row>
    <row r="16" spans="1:21" ht="18.75">
      <c r="A16" s="30" t="s">
        <v>82</v>
      </c>
      <c r="B16" s="31" t="s">
        <v>83</v>
      </c>
      <c r="C16" s="32">
        <v>28947.55</v>
      </c>
      <c r="D16" s="30"/>
      <c r="E16" s="32">
        <v>0</v>
      </c>
      <c r="F16" s="32">
        <v>0</v>
      </c>
      <c r="G16" s="32">
        <v>437.4</v>
      </c>
      <c r="H16" s="32">
        <v>0</v>
      </c>
      <c r="I16" s="33">
        <v>29384.95</v>
      </c>
      <c r="J16" s="32">
        <v>0</v>
      </c>
      <c r="K16" s="32">
        <v>9794.98</v>
      </c>
      <c r="L16" s="32"/>
      <c r="M16" s="32">
        <v>5294.81</v>
      </c>
      <c r="N16" s="36">
        <v>0</v>
      </c>
      <c r="O16" s="32">
        <v>0</v>
      </c>
      <c r="P16" s="33">
        <f t="shared" si="0"/>
        <v>44474.74</v>
      </c>
      <c r="Q16" s="32">
        <v>3232.34</v>
      </c>
      <c r="R16" s="32">
        <v>9016.23</v>
      </c>
      <c r="S16" s="34">
        <v>687.5</v>
      </c>
      <c r="T16" s="34">
        <v>12936.07</v>
      </c>
      <c r="U16" s="35">
        <f t="shared" si="1"/>
        <v>31538.67</v>
      </c>
    </row>
    <row r="17" spans="1:21" ht="18.75">
      <c r="A17" s="30" t="s">
        <v>84</v>
      </c>
      <c r="B17" s="31" t="s">
        <v>85</v>
      </c>
      <c r="C17" s="32">
        <v>28947.55</v>
      </c>
      <c r="D17" s="30" t="s">
        <v>41</v>
      </c>
      <c r="E17" s="32">
        <v>4875.38</v>
      </c>
      <c r="F17" s="32">
        <v>0</v>
      </c>
      <c r="G17" s="32">
        <v>0</v>
      </c>
      <c r="H17" s="32">
        <v>59.93</v>
      </c>
      <c r="I17" s="33">
        <v>33763</v>
      </c>
      <c r="J17" s="32">
        <v>0</v>
      </c>
      <c r="K17" s="32">
        <v>11254.33</v>
      </c>
      <c r="L17" s="32"/>
      <c r="M17" s="32">
        <v>5222.42</v>
      </c>
      <c r="N17" s="36">
        <v>0</v>
      </c>
      <c r="O17" s="32">
        <v>0</v>
      </c>
      <c r="P17" s="33">
        <f t="shared" si="0"/>
        <v>50239.75</v>
      </c>
      <c r="Q17" s="32">
        <v>3184.23</v>
      </c>
      <c r="R17" s="32">
        <v>10081.98</v>
      </c>
      <c r="S17" s="34">
        <v>7890.09</v>
      </c>
      <c r="T17" s="34">
        <v>21156.3</v>
      </c>
      <c r="U17" s="35">
        <f t="shared" si="1"/>
        <v>29083.45</v>
      </c>
    </row>
    <row r="18" spans="1:21" ht="18.75">
      <c r="A18" s="30" t="s">
        <v>86</v>
      </c>
      <c r="B18" s="31" t="s">
        <v>87</v>
      </c>
      <c r="C18" s="32">
        <v>28947.55</v>
      </c>
      <c r="D18" s="30"/>
      <c r="E18" s="32">
        <v>0</v>
      </c>
      <c r="F18" s="32">
        <v>0</v>
      </c>
      <c r="G18" s="32">
        <v>627.2</v>
      </c>
      <c r="H18" s="32">
        <v>0</v>
      </c>
      <c r="I18" s="33">
        <v>29574.75</v>
      </c>
      <c r="J18" s="32">
        <v>0</v>
      </c>
      <c r="K18" s="32">
        <v>9751.04</v>
      </c>
      <c r="L18" s="32"/>
      <c r="M18" s="32">
        <v>4377.73</v>
      </c>
      <c r="N18" s="36">
        <v>0</v>
      </c>
      <c r="O18" s="32">
        <v>3184.23</v>
      </c>
      <c r="P18" s="33">
        <f t="shared" si="0"/>
        <v>46887.75000000001</v>
      </c>
      <c r="Q18" s="32">
        <v>3184.23</v>
      </c>
      <c r="R18" s="32">
        <v>9736.68</v>
      </c>
      <c r="S18" s="34">
        <v>5972.990000000002</v>
      </c>
      <c r="T18" s="34">
        <v>18893.9</v>
      </c>
      <c r="U18" s="35">
        <f t="shared" si="1"/>
        <v>27993.850000000006</v>
      </c>
    </row>
    <row r="19" spans="1:21" ht="18.75">
      <c r="A19" s="30" t="s">
        <v>88</v>
      </c>
      <c r="B19" s="31" t="s">
        <v>89</v>
      </c>
      <c r="C19" s="32">
        <v>28947.55</v>
      </c>
      <c r="D19" s="30"/>
      <c r="E19" s="32">
        <v>0</v>
      </c>
      <c r="F19" s="32">
        <v>0</v>
      </c>
      <c r="G19" s="32">
        <v>0</v>
      </c>
      <c r="H19" s="32">
        <v>0</v>
      </c>
      <c r="I19" s="33">
        <v>28947.55</v>
      </c>
      <c r="J19" s="32">
        <v>0</v>
      </c>
      <c r="K19" s="32">
        <v>9649.18</v>
      </c>
      <c r="L19" s="32"/>
      <c r="M19" s="32">
        <v>5222.42</v>
      </c>
      <c r="N19" s="36">
        <v>0</v>
      </c>
      <c r="O19" s="32">
        <v>0</v>
      </c>
      <c r="P19" s="33">
        <f t="shared" si="0"/>
        <v>43819.149999999994</v>
      </c>
      <c r="Q19" s="32">
        <v>3184.23</v>
      </c>
      <c r="R19" s="32">
        <v>8869.08</v>
      </c>
      <c r="S19" s="34">
        <v>1614.9999999999995</v>
      </c>
      <c r="T19" s="34">
        <v>13668.31</v>
      </c>
      <c r="U19" s="35">
        <f t="shared" si="1"/>
        <v>30150.839999999997</v>
      </c>
    </row>
    <row r="20" spans="1:21" ht="18.75">
      <c r="A20" s="30" t="s">
        <v>90</v>
      </c>
      <c r="B20" s="31" t="s">
        <v>91</v>
      </c>
      <c r="C20" s="32">
        <v>28947.55</v>
      </c>
      <c r="D20" s="30"/>
      <c r="E20" s="32">
        <v>0</v>
      </c>
      <c r="F20" s="32">
        <v>0</v>
      </c>
      <c r="G20" s="32">
        <v>6432.78</v>
      </c>
      <c r="H20" s="32">
        <v>1617.33</v>
      </c>
      <c r="I20" s="33">
        <v>33763</v>
      </c>
      <c r="J20" s="32">
        <v>0</v>
      </c>
      <c r="K20" s="32">
        <v>11254.33</v>
      </c>
      <c r="L20" s="32"/>
      <c r="M20" s="32">
        <v>5439.6</v>
      </c>
      <c r="N20" s="36">
        <v>0</v>
      </c>
      <c r="O20" s="32">
        <v>3184.23</v>
      </c>
      <c r="P20" s="33">
        <f t="shared" si="0"/>
        <v>53641.16</v>
      </c>
      <c r="Q20" s="32">
        <v>3184.23</v>
      </c>
      <c r="R20" s="32">
        <v>11458.27</v>
      </c>
      <c r="S20" s="34">
        <v>3269.810000000001</v>
      </c>
      <c r="T20" s="34">
        <v>17912.31</v>
      </c>
      <c r="U20" s="35">
        <f t="shared" si="1"/>
        <v>35728.850000000006</v>
      </c>
    </row>
    <row r="21" spans="1:21" ht="18.75">
      <c r="A21" s="30" t="s">
        <v>92</v>
      </c>
      <c r="B21" s="31" t="s">
        <v>93</v>
      </c>
      <c r="C21" s="32">
        <v>28947.55</v>
      </c>
      <c r="D21" s="30"/>
      <c r="E21" s="32">
        <v>0</v>
      </c>
      <c r="F21" s="32">
        <v>0</v>
      </c>
      <c r="G21" s="32">
        <v>3216.39</v>
      </c>
      <c r="H21" s="32">
        <v>0</v>
      </c>
      <c r="I21" s="33">
        <v>32163.94</v>
      </c>
      <c r="J21" s="32">
        <v>0</v>
      </c>
      <c r="K21" s="32">
        <v>10721.31</v>
      </c>
      <c r="L21" s="32"/>
      <c r="M21" s="32">
        <v>5053.48</v>
      </c>
      <c r="N21" s="36">
        <v>0</v>
      </c>
      <c r="O21" s="32">
        <v>0</v>
      </c>
      <c r="P21" s="33">
        <f t="shared" si="0"/>
        <v>47938.729999999996</v>
      </c>
      <c r="Q21" s="32">
        <v>3184.23</v>
      </c>
      <c r="R21" s="32">
        <v>8682.51</v>
      </c>
      <c r="S21" s="34">
        <v>6066.969999999999</v>
      </c>
      <c r="T21" s="34">
        <v>17933.71</v>
      </c>
      <c r="U21" s="35">
        <f t="shared" si="1"/>
        <v>30005.019999999997</v>
      </c>
    </row>
    <row r="22" spans="1:21" ht="18.75">
      <c r="A22" s="30" t="s">
        <v>94</v>
      </c>
      <c r="B22" s="31" t="s">
        <v>95</v>
      </c>
      <c r="C22" s="32">
        <v>28947.55</v>
      </c>
      <c r="D22" s="30"/>
      <c r="E22" s="32">
        <v>0</v>
      </c>
      <c r="F22" s="32">
        <v>0</v>
      </c>
      <c r="G22" s="32">
        <v>0</v>
      </c>
      <c r="H22" s="32">
        <v>0</v>
      </c>
      <c r="I22" s="33">
        <v>28947.55</v>
      </c>
      <c r="J22" s="32">
        <v>0</v>
      </c>
      <c r="K22" s="32">
        <v>9649.18</v>
      </c>
      <c r="L22" s="32"/>
      <c r="M22" s="32">
        <v>5823.98</v>
      </c>
      <c r="N22" s="36">
        <v>0</v>
      </c>
      <c r="O22" s="32">
        <v>3184.23</v>
      </c>
      <c r="P22" s="33">
        <f t="shared" si="0"/>
        <v>47604.939999999995</v>
      </c>
      <c r="Q22" s="32">
        <v>3184.23</v>
      </c>
      <c r="R22" s="32">
        <v>9484.05</v>
      </c>
      <c r="S22" s="34">
        <v>10303.850000000002</v>
      </c>
      <c r="T22" s="34">
        <v>22972.13</v>
      </c>
      <c r="U22" s="35">
        <f t="shared" si="1"/>
        <v>24632.809999999994</v>
      </c>
    </row>
    <row r="23" spans="1:21" ht="18.75">
      <c r="A23" s="30" t="s">
        <v>96</v>
      </c>
      <c r="B23" s="31" t="s">
        <v>97</v>
      </c>
      <c r="C23" s="32">
        <v>30471.1</v>
      </c>
      <c r="D23" s="30" t="s">
        <v>98</v>
      </c>
      <c r="E23" s="32">
        <v>6094.22</v>
      </c>
      <c r="F23" s="32">
        <v>0</v>
      </c>
      <c r="G23" s="32">
        <v>0</v>
      </c>
      <c r="H23" s="32">
        <v>2802.32</v>
      </c>
      <c r="I23" s="33">
        <v>33763</v>
      </c>
      <c r="J23" s="32">
        <v>0</v>
      </c>
      <c r="K23" s="32">
        <v>11254.33</v>
      </c>
      <c r="L23" s="32"/>
      <c r="M23" s="32">
        <v>5222.42</v>
      </c>
      <c r="N23" s="36">
        <v>0</v>
      </c>
      <c r="O23" s="32">
        <v>0</v>
      </c>
      <c r="P23" s="33">
        <f t="shared" si="0"/>
        <v>50239.75</v>
      </c>
      <c r="Q23" s="32">
        <v>3351.82</v>
      </c>
      <c r="R23" s="32">
        <v>9393.74</v>
      </c>
      <c r="S23" s="34">
        <v>11391.37</v>
      </c>
      <c r="T23" s="34">
        <v>24136.93</v>
      </c>
      <c r="U23" s="35">
        <f t="shared" si="1"/>
        <v>26102.82</v>
      </c>
    </row>
    <row r="24" spans="1:21" ht="18.75">
      <c r="A24" s="30" t="s">
        <v>99</v>
      </c>
      <c r="B24" s="31" t="s">
        <v>100</v>
      </c>
      <c r="C24" s="32">
        <v>28947.55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28947.55</v>
      </c>
      <c r="J24" s="32">
        <v>0</v>
      </c>
      <c r="K24" s="32">
        <v>9649.18</v>
      </c>
      <c r="L24" s="32"/>
      <c r="M24" s="32">
        <v>4377.73</v>
      </c>
      <c r="N24" s="36">
        <v>0</v>
      </c>
      <c r="O24" s="32">
        <v>0</v>
      </c>
      <c r="P24" s="33">
        <f t="shared" si="0"/>
        <v>42974.45999999999</v>
      </c>
      <c r="Q24" s="32">
        <v>3184.23</v>
      </c>
      <c r="R24" s="32">
        <v>8660.53</v>
      </c>
      <c r="S24" s="34">
        <v>1191.4899999999993</v>
      </c>
      <c r="T24" s="34">
        <v>13036.25</v>
      </c>
      <c r="U24" s="35">
        <f t="shared" si="1"/>
        <v>29938.209999999992</v>
      </c>
    </row>
    <row r="25" spans="1:21" ht="18.75">
      <c r="A25" s="30" t="s">
        <v>101</v>
      </c>
      <c r="B25" s="31" t="s">
        <v>102</v>
      </c>
      <c r="C25" s="32">
        <v>28947.55</v>
      </c>
      <c r="D25" s="30" t="s">
        <v>103</v>
      </c>
      <c r="E25" s="32">
        <v>4265.95</v>
      </c>
      <c r="F25" s="32">
        <v>0</v>
      </c>
      <c r="G25" s="32">
        <v>0</v>
      </c>
      <c r="H25" s="32">
        <v>0</v>
      </c>
      <c r="I25" s="33">
        <v>33213.5</v>
      </c>
      <c r="J25" s="32">
        <v>0</v>
      </c>
      <c r="K25" s="32">
        <v>11071.17</v>
      </c>
      <c r="L25" s="32"/>
      <c r="M25" s="32">
        <v>5222.42</v>
      </c>
      <c r="N25" s="36">
        <v>0</v>
      </c>
      <c r="O25" s="32">
        <v>0</v>
      </c>
      <c r="P25" s="33">
        <f t="shared" si="0"/>
        <v>49507.09</v>
      </c>
      <c r="Q25" s="32">
        <v>3184.23</v>
      </c>
      <c r="R25" s="32">
        <v>10276.85</v>
      </c>
      <c r="S25" s="34">
        <v>2736.43</v>
      </c>
      <c r="T25" s="34">
        <v>16197.51</v>
      </c>
      <c r="U25" s="35">
        <f t="shared" si="1"/>
        <v>33309.579999999994</v>
      </c>
    </row>
    <row r="26" spans="1:21" ht="18.75">
      <c r="A26" s="30" t="s">
        <v>104</v>
      </c>
      <c r="B26" s="31" t="s">
        <v>105</v>
      </c>
      <c r="C26" s="32">
        <v>28947.55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28947.55</v>
      </c>
      <c r="J26" s="32">
        <v>0</v>
      </c>
      <c r="K26" s="32">
        <v>9649.18</v>
      </c>
      <c r="L26" s="32"/>
      <c r="M26" s="32">
        <v>5294.81</v>
      </c>
      <c r="N26" s="36">
        <v>0</v>
      </c>
      <c r="O26" s="32">
        <v>0</v>
      </c>
      <c r="P26" s="33">
        <f t="shared" si="0"/>
        <v>43891.53999999999</v>
      </c>
      <c r="Q26" s="32">
        <v>3184.23</v>
      </c>
      <c r="R26" s="32">
        <v>8660.53</v>
      </c>
      <c r="S26" s="34">
        <v>5768.289999999999</v>
      </c>
      <c r="T26" s="34">
        <v>17613.05</v>
      </c>
      <c r="U26" s="35">
        <f t="shared" si="1"/>
        <v>26278.489999999994</v>
      </c>
    </row>
    <row r="27" spans="1:21" ht="18.75">
      <c r="A27" s="30" t="s">
        <v>106</v>
      </c>
      <c r="B27" s="31" t="s">
        <v>107</v>
      </c>
      <c r="C27" s="32">
        <v>28947.55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28947.55</v>
      </c>
      <c r="J27" s="32">
        <v>0</v>
      </c>
      <c r="K27" s="32">
        <v>9649.18</v>
      </c>
      <c r="L27" s="32"/>
      <c r="M27" s="32">
        <v>5439.6</v>
      </c>
      <c r="N27" s="36">
        <v>0</v>
      </c>
      <c r="O27" s="32">
        <v>3184.23</v>
      </c>
      <c r="P27" s="33">
        <f t="shared" si="0"/>
        <v>47220.56</v>
      </c>
      <c r="Q27" s="32">
        <v>3184.23</v>
      </c>
      <c r="R27" s="32">
        <v>9692.6</v>
      </c>
      <c r="S27" s="34">
        <v>5758.839999999998</v>
      </c>
      <c r="T27" s="34">
        <v>18635.67</v>
      </c>
      <c r="U27" s="35">
        <f t="shared" si="1"/>
        <v>28584.89</v>
      </c>
    </row>
    <row r="28" spans="1:21" ht="18.75">
      <c r="A28" s="30" t="s">
        <v>108</v>
      </c>
      <c r="B28" s="31" t="s">
        <v>109</v>
      </c>
      <c r="C28" s="32">
        <v>28947.55</v>
      </c>
      <c r="D28" s="30"/>
      <c r="E28" s="32">
        <v>0</v>
      </c>
      <c r="F28" s="32">
        <v>0</v>
      </c>
      <c r="G28" s="32">
        <v>6432.78</v>
      </c>
      <c r="H28" s="32">
        <v>1617.33</v>
      </c>
      <c r="I28" s="33">
        <v>33763</v>
      </c>
      <c r="J28" s="32">
        <v>0</v>
      </c>
      <c r="K28" s="32">
        <v>11254.33</v>
      </c>
      <c r="L28" s="32"/>
      <c r="M28" s="32">
        <v>5294.81</v>
      </c>
      <c r="N28" s="36">
        <v>0</v>
      </c>
      <c r="O28" s="32">
        <v>0</v>
      </c>
      <c r="P28" s="33">
        <f t="shared" si="0"/>
        <v>50312.14</v>
      </c>
      <c r="Q28" s="32">
        <v>3184.23</v>
      </c>
      <c r="R28" s="32">
        <v>10582.61</v>
      </c>
      <c r="S28" s="34">
        <v>7475.16</v>
      </c>
      <c r="T28" s="34">
        <v>21242</v>
      </c>
      <c r="U28" s="35">
        <f t="shared" si="1"/>
        <v>29070.14</v>
      </c>
    </row>
    <row r="29" spans="1:21" ht="18.75">
      <c r="A29" s="30" t="s">
        <v>110</v>
      </c>
      <c r="B29" s="37" t="s">
        <v>111</v>
      </c>
      <c r="C29" s="32">
        <v>28947.55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28947.55</v>
      </c>
      <c r="J29" s="32">
        <v>0</v>
      </c>
      <c r="K29" s="32">
        <v>9649.18</v>
      </c>
      <c r="L29" s="32"/>
      <c r="M29" s="32">
        <v>4377.73</v>
      </c>
      <c r="N29" s="36">
        <v>0</v>
      </c>
      <c r="O29" s="32">
        <v>0</v>
      </c>
      <c r="P29" s="33">
        <f t="shared" si="0"/>
        <v>42974.45999999999</v>
      </c>
      <c r="Q29" s="32">
        <v>3184.23</v>
      </c>
      <c r="R29" s="32">
        <v>8764.8</v>
      </c>
      <c r="S29" s="34">
        <v>5481.620000000003</v>
      </c>
      <c r="T29" s="34">
        <v>17430.65</v>
      </c>
      <c r="U29" s="35">
        <f t="shared" si="1"/>
        <v>25543.80999999999</v>
      </c>
    </row>
    <row r="30" spans="1:21" ht="18.75">
      <c r="A30" s="30" t="s">
        <v>112</v>
      </c>
      <c r="B30" s="31" t="s">
        <v>113</v>
      </c>
      <c r="C30" s="32">
        <v>28947.55</v>
      </c>
      <c r="D30" s="30"/>
      <c r="E30" s="32">
        <v>0</v>
      </c>
      <c r="F30" s="32">
        <v>0</v>
      </c>
      <c r="G30" s="32">
        <v>0</v>
      </c>
      <c r="H30" s="32">
        <v>0</v>
      </c>
      <c r="I30" s="33">
        <v>28947.55</v>
      </c>
      <c r="J30" s="32">
        <v>0</v>
      </c>
      <c r="K30" s="32">
        <v>9649.18</v>
      </c>
      <c r="L30" s="32"/>
      <c r="M30" s="32">
        <v>5294.81</v>
      </c>
      <c r="N30" s="36">
        <v>0</v>
      </c>
      <c r="O30" s="32">
        <v>0</v>
      </c>
      <c r="P30" s="33">
        <f t="shared" si="0"/>
        <v>43891.53999999999</v>
      </c>
      <c r="Q30" s="32">
        <v>3184.23</v>
      </c>
      <c r="R30" s="32">
        <v>7258</v>
      </c>
      <c r="S30" s="34">
        <v>6389.720000000001</v>
      </c>
      <c r="T30" s="34">
        <v>16831.95</v>
      </c>
      <c r="U30" s="35">
        <f t="shared" si="1"/>
        <v>27059.589999999993</v>
      </c>
    </row>
    <row r="31" spans="1:21" ht="18.75">
      <c r="A31" s="30" t="s">
        <v>114</v>
      </c>
      <c r="B31" s="31" t="s">
        <v>115</v>
      </c>
      <c r="C31" s="32">
        <v>28947.55</v>
      </c>
      <c r="D31" s="30"/>
      <c r="E31" s="32">
        <v>0</v>
      </c>
      <c r="F31" s="32">
        <v>0</v>
      </c>
      <c r="G31" s="32">
        <v>1120</v>
      </c>
      <c r="H31" s="32">
        <v>0</v>
      </c>
      <c r="I31" s="33">
        <v>30067.55</v>
      </c>
      <c r="J31" s="32">
        <v>0</v>
      </c>
      <c r="K31" s="32">
        <v>10022.52</v>
      </c>
      <c r="L31" s="32"/>
      <c r="M31" s="32">
        <v>5823.98</v>
      </c>
      <c r="N31" s="36">
        <v>0</v>
      </c>
      <c r="O31" s="32">
        <v>3307.43</v>
      </c>
      <c r="P31" s="33">
        <f t="shared" si="0"/>
        <v>49221.48</v>
      </c>
      <c r="Q31" s="32">
        <v>3307.43</v>
      </c>
      <c r="R31" s="32">
        <v>9449</v>
      </c>
      <c r="S31" s="34">
        <v>4381.829999999998</v>
      </c>
      <c r="T31" s="34">
        <v>17138.26</v>
      </c>
      <c r="U31" s="35">
        <f t="shared" si="1"/>
        <v>32083.220000000005</v>
      </c>
    </row>
    <row r="32" spans="1:21" ht="18.75">
      <c r="A32" s="30" t="s">
        <v>116</v>
      </c>
      <c r="B32" s="31" t="s">
        <v>117</v>
      </c>
      <c r="C32" s="32">
        <v>28947.55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28947.55</v>
      </c>
      <c r="J32" s="32">
        <v>0</v>
      </c>
      <c r="K32" s="32">
        <v>9649.18</v>
      </c>
      <c r="L32" s="32"/>
      <c r="M32" s="32">
        <v>5294.81</v>
      </c>
      <c r="N32" s="36">
        <v>0</v>
      </c>
      <c r="O32" s="32">
        <v>0</v>
      </c>
      <c r="P32" s="33">
        <f t="shared" si="0"/>
        <v>43891.53999999999</v>
      </c>
      <c r="Q32" s="32">
        <v>3184.23</v>
      </c>
      <c r="R32" s="32">
        <v>8869.08</v>
      </c>
      <c r="S32" s="34">
        <v>2538.9700000000007</v>
      </c>
      <c r="T32" s="34">
        <v>14592.28</v>
      </c>
      <c r="U32" s="35">
        <f t="shared" si="1"/>
        <v>29299.259999999995</v>
      </c>
    </row>
    <row r="33" spans="1:21" ht="18.75">
      <c r="A33" s="30" t="s">
        <v>118</v>
      </c>
      <c r="B33" s="31" t="s">
        <v>119</v>
      </c>
      <c r="C33" s="32">
        <v>28947.55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28947.55</v>
      </c>
      <c r="J33" s="32">
        <v>0</v>
      </c>
      <c r="K33" s="32">
        <v>9649.18</v>
      </c>
      <c r="L33" s="32"/>
      <c r="M33" s="32">
        <v>5823.98</v>
      </c>
      <c r="N33" s="36">
        <v>0</v>
      </c>
      <c r="O33" s="32">
        <v>3184.23</v>
      </c>
      <c r="P33" s="33">
        <f t="shared" si="0"/>
        <v>47604.939999999995</v>
      </c>
      <c r="Q33" s="32">
        <v>3184.23</v>
      </c>
      <c r="R33" s="32">
        <v>9588.33</v>
      </c>
      <c r="S33" s="34">
        <v>7402.030000000001</v>
      </c>
      <c r="T33" s="34">
        <v>20174.59</v>
      </c>
      <c r="U33" s="35">
        <f t="shared" si="1"/>
        <v>27430.349999999995</v>
      </c>
    </row>
    <row r="34" spans="1:21" ht="18.75">
      <c r="A34" s="30" t="s">
        <v>120</v>
      </c>
      <c r="B34" s="31" t="s">
        <v>121</v>
      </c>
      <c r="C34" s="32">
        <v>28947.55</v>
      </c>
      <c r="D34" s="30"/>
      <c r="E34" s="32">
        <v>0</v>
      </c>
      <c r="F34" s="32">
        <v>0</v>
      </c>
      <c r="G34" s="32">
        <f>14795.4-5146.23</f>
        <v>9649.17</v>
      </c>
      <c r="H34" s="32">
        <v>5164.5</v>
      </c>
      <c r="I34" s="33">
        <f>C34+G34-H34</f>
        <v>33432.22</v>
      </c>
      <c r="J34" s="32">
        <v>0</v>
      </c>
      <c r="K34" s="32">
        <v>11254.33</v>
      </c>
      <c r="L34" s="32"/>
      <c r="M34" s="32">
        <v>5439.6</v>
      </c>
      <c r="N34" s="36">
        <v>5146.229999999998</v>
      </c>
      <c r="O34" s="32">
        <v>3184.23</v>
      </c>
      <c r="P34" s="33">
        <f t="shared" si="0"/>
        <v>58456.61</v>
      </c>
      <c r="Q34" s="32">
        <v>3184.23</v>
      </c>
      <c r="R34" s="32">
        <v>11432.02</v>
      </c>
      <c r="S34" s="34">
        <v>9785.57</v>
      </c>
      <c r="T34" s="34">
        <v>24401.82</v>
      </c>
      <c r="U34" s="35">
        <f t="shared" si="1"/>
        <v>34054.79</v>
      </c>
    </row>
    <row r="35" spans="1:21" ht="18.75">
      <c r="A35" s="30" t="s">
        <v>122</v>
      </c>
      <c r="B35" s="31" t="s">
        <v>123</v>
      </c>
      <c r="C35" s="32">
        <v>28947.55</v>
      </c>
      <c r="D35" s="30"/>
      <c r="E35" s="32">
        <v>0</v>
      </c>
      <c r="F35" s="32">
        <v>0</v>
      </c>
      <c r="G35" s="32">
        <v>9649.17</v>
      </c>
      <c r="H35" s="32">
        <v>4833.72</v>
      </c>
      <c r="I35" s="33">
        <v>33763</v>
      </c>
      <c r="J35" s="32">
        <v>0</v>
      </c>
      <c r="K35" s="32">
        <v>11254.33</v>
      </c>
      <c r="L35" s="32"/>
      <c r="M35" s="32">
        <v>5222.42</v>
      </c>
      <c r="N35" s="36">
        <v>0</v>
      </c>
      <c r="O35" s="32">
        <v>0</v>
      </c>
      <c r="P35" s="33">
        <f t="shared" si="0"/>
        <v>50239.75</v>
      </c>
      <c r="Q35" s="32">
        <v>3184.23</v>
      </c>
      <c r="R35" s="32">
        <v>10478.33</v>
      </c>
      <c r="S35" s="34">
        <v>4417.26</v>
      </c>
      <c r="T35" s="34">
        <v>18079.82</v>
      </c>
      <c r="U35" s="35">
        <f t="shared" si="1"/>
        <v>32159.93</v>
      </c>
    </row>
    <row r="36" spans="1:21" ht="18.75">
      <c r="A36" s="30" t="s">
        <v>124</v>
      </c>
      <c r="B36" s="31" t="s">
        <v>125</v>
      </c>
      <c r="C36" s="32">
        <v>28947.55</v>
      </c>
      <c r="D36" s="30" t="s">
        <v>126</v>
      </c>
      <c r="E36" s="32">
        <v>4265.95</v>
      </c>
      <c r="F36" s="32">
        <v>0</v>
      </c>
      <c r="G36" s="32">
        <v>0</v>
      </c>
      <c r="H36" s="32">
        <v>0</v>
      </c>
      <c r="I36" s="33">
        <v>33213.5</v>
      </c>
      <c r="J36" s="32">
        <v>0</v>
      </c>
      <c r="K36" s="32">
        <v>11071.17</v>
      </c>
      <c r="L36" s="32"/>
      <c r="M36" s="32">
        <v>5439.6</v>
      </c>
      <c r="N36" s="36">
        <v>0</v>
      </c>
      <c r="O36" s="32">
        <v>3184.23</v>
      </c>
      <c r="P36" s="33">
        <f t="shared" si="0"/>
        <v>52908.5</v>
      </c>
      <c r="Q36" s="32">
        <v>3184.23</v>
      </c>
      <c r="R36" s="32">
        <v>11256.79</v>
      </c>
      <c r="S36" s="34">
        <v>2796.45</v>
      </c>
      <c r="T36" s="34">
        <v>17237.47</v>
      </c>
      <c r="U36" s="35">
        <f t="shared" si="1"/>
        <v>35671.03</v>
      </c>
    </row>
    <row r="37" spans="1:21" ht="18.75">
      <c r="A37" s="30" t="s">
        <v>127</v>
      </c>
      <c r="B37" s="31" t="s">
        <v>128</v>
      </c>
      <c r="C37" s="32">
        <v>28947.55</v>
      </c>
      <c r="D37" s="30"/>
      <c r="E37" s="32">
        <v>0</v>
      </c>
      <c r="F37" s="32">
        <v>0</v>
      </c>
      <c r="G37" s="32">
        <v>9649.17</v>
      </c>
      <c r="H37" s="32">
        <v>4833.72</v>
      </c>
      <c r="I37" s="33">
        <v>33763</v>
      </c>
      <c r="J37" s="32">
        <v>0</v>
      </c>
      <c r="K37" s="32">
        <v>11254.33</v>
      </c>
      <c r="L37" s="32"/>
      <c r="M37" s="32">
        <v>5294.81</v>
      </c>
      <c r="N37" s="36">
        <v>0</v>
      </c>
      <c r="O37" s="32">
        <v>0</v>
      </c>
      <c r="P37" s="33">
        <f t="shared" si="0"/>
        <v>50312.14</v>
      </c>
      <c r="Q37" s="32">
        <v>3184.23</v>
      </c>
      <c r="R37" s="32">
        <v>10426.19</v>
      </c>
      <c r="S37" s="34">
        <v>6366.890000000001</v>
      </c>
      <c r="T37" s="34">
        <v>19977.31</v>
      </c>
      <c r="U37" s="35">
        <f t="shared" si="1"/>
        <v>30334.829999999998</v>
      </c>
    </row>
    <row r="38" spans="1:21" ht="18.75">
      <c r="A38" s="30" t="s">
        <v>129</v>
      </c>
      <c r="B38" s="31" t="s">
        <v>130</v>
      </c>
      <c r="C38" s="32">
        <v>28947.55</v>
      </c>
      <c r="D38" s="30"/>
      <c r="E38" s="32">
        <v>0</v>
      </c>
      <c r="F38" s="32">
        <v>0</v>
      </c>
      <c r="G38" s="32">
        <f>6432.78-2894.75</f>
        <v>3538.0299999999997</v>
      </c>
      <c r="H38" s="32">
        <v>0</v>
      </c>
      <c r="I38" s="33">
        <f>C38+G38</f>
        <v>32485.579999999998</v>
      </c>
      <c r="J38" s="32">
        <v>0</v>
      </c>
      <c r="K38" s="32">
        <v>10828.53</v>
      </c>
      <c r="L38" s="32"/>
      <c r="M38" s="32">
        <v>5439.6</v>
      </c>
      <c r="N38" s="36">
        <v>2894.75</v>
      </c>
      <c r="O38" s="32">
        <v>3184.23</v>
      </c>
      <c r="P38" s="33">
        <f t="shared" si="0"/>
        <v>54832.69</v>
      </c>
      <c r="Q38" s="32">
        <v>3184.23</v>
      </c>
      <c r="R38" s="32">
        <v>11681.66</v>
      </c>
      <c r="S38" s="34">
        <v>3415.61</v>
      </c>
      <c r="T38" s="34">
        <v>18281.5</v>
      </c>
      <c r="U38" s="35">
        <f t="shared" si="1"/>
        <v>36551.19</v>
      </c>
    </row>
    <row r="39" spans="1:21" ht="18.75">
      <c r="A39" s="30" t="s">
        <v>131</v>
      </c>
      <c r="B39" s="31" t="s">
        <v>132</v>
      </c>
      <c r="C39" s="32">
        <v>28947.55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28947.55</v>
      </c>
      <c r="J39" s="32">
        <v>0</v>
      </c>
      <c r="K39" s="32">
        <v>9649.18</v>
      </c>
      <c r="L39" s="32"/>
      <c r="M39" s="32">
        <v>5294.81</v>
      </c>
      <c r="N39" s="36">
        <v>0</v>
      </c>
      <c r="O39" s="32">
        <v>0</v>
      </c>
      <c r="P39" s="33">
        <f t="shared" si="0"/>
        <v>43891.53999999999</v>
      </c>
      <c r="Q39" s="32">
        <v>3184.23</v>
      </c>
      <c r="R39" s="32">
        <v>8816.94</v>
      </c>
      <c r="S39" s="34">
        <v>8433.249999999998</v>
      </c>
      <c r="T39" s="34">
        <v>20434.42</v>
      </c>
      <c r="U39" s="35">
        <f t="shared" si="1"/>
        <v>23457.119999999995</v>
      </c>
    </row>
    <row r="40" spans="1:21" ht="18.75">
      <c r="A40" s="30" t="s">
        <v>133</v>
      </c>
      <c r="B40" s="37" t="s">
        <v>134</v>
      </c>
      <c r="C40" s="32">
        <v>28947.55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28947.55</v>
      </c>
      <c r="J40" s="32">
        <v>0</v>
      </c>
      <c r="K40" s="32">
        <v>9649.18</v>
      </c>
      <c r="L40" s="32"/>
      <c r="M40" s="32">
        <v>5222.42</v>
      </c>
      <c r="N40" s="36">
        <v>0</v>
      </c>
      <c r="O40" s="32">
        <v>0</v>
      </c>
      <c r="P40" s="33">
        <f t="shared" si="0"/>
        <v>43819.149999999994</v>
      </c>
      <c r="Q40" s="32">
        <v>3184.23</v>
      </c>
      <c r="R40" s="32">
        <v>7158.71</v>
      </c>
      <c r="S40" s="34">
        <v>8106.84</v>
      </c>
      <c r="T40" s="34">
        <v>18449.78</v>
      </c>
      <c r="U40" s="35">
        <f t="shared" si="1"/>
        <v>25369.369999999995</v>
      </c>
    </row>
    <row r="41" spans="1:21" ht="18.75">
      <c r="A41" s="30" t="s">
        <v>135</v>
      </c>
      <c r="B41" s="31" t="s">
        <v>136</v>
      </c>
      <c r="C41" s="32">
        <v>28947.55</v>
      </c>
      <c r="D41" s="30" t="s">
        <v>137</v>
      </c>
      <c r="E41" s="32">
        <v>4265.95</v>
      </c>
      <c r="F41" s="32">
        <v>0</v>
      </c>
      <c r="G41" s="32">
        <v>0</v>
      </c>
      <c r="H41" s="32">
        <v>0</v>
      </c>
      <c r="I41" s="33">
        <v>33213.5</v>
      </c>
      <c r="J41" s="32">
        <v>0</v>
      </c>
      <c r="K41" s="32">
        <v>11071.17</v>
      </c>
      <c r="L41" s="32"/>
      <c r="M41" s="32">
        <v>5294.81</v>
      </c>
      <c r="N41" s="36">
        <v>0</v>
      </c>
      <c r="O41" s="32">
        <v>0</v>
      </c>
      <c r="P41" s="33">
        <f t="shared" si="0"/>
        <v>49579.479999999996</v>
      </c>
      <c r="Q41" s="32">
        <v>3184.23</v>
      </c>
      <c r="R41" s="32">
        <v>10328.99</v>
      </c>
      <c r="S41" s="34">
        <v>6703.19</v>
      </c>
      <c r="T41" s="34">
        <v>20216.41</v>
      </c>
      <c r="U41" s="35">
        <f t="shared" si="1"/>
        <v>29363.069999999996</v>
      </c>
    </row>
    <row r="42" spans="1:21" ht="18.75">
      <c r="A42" s="30" t="s">
        <v>138</v>
      </c>
      <c r="B42" s="31" t="s">
        <v>139</v>
      </c>
      <c r="C42" s="32">
        <v>28947.55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28947.55</v>
      </c>
      <c r="J42" s="32">
        <v>0</v>
      </c>
      <c r="K42" s="32">
        <v>9649.18</v>
      </c>
      <c r="L42" s="32"/>
      <c r="M42" s="32">
        <v>5222.42</v>
      </c>
      <c r="N42" s="36">
        <v>0</v>
      </c>
      <c r="O42" s="32">
        <v>0</v>
      </c>
      <c r="P42" s="33">
        <f t="shared" si="0"/>
        <v>43819.149999999994</v>
      </c>
      <c r="Q42" s="32">
        <v>3184.23</v>
      </c>
      <c r="R42" s="32">
        <v>8764.8</v>
      </c>
      <c r="S42" s="34">
        <v>2538.9700000000007</v>
      </c>
      <c r="T42" s="34">
        <v>14488</v>
      </c>
      <c r="U42" s="35">
        <f t="shared" si="1"/>
        <v>29331.149999999994</v>
      </c>
    </row>
    <row r="43" spans="1:21" ht="18.75">
      <c r="A43" s="30" t="s">
        <v>140</v>
      </c>
      <c r="B43" s="31" t="s">
        <v>141</v>
      </c>
      <c r="C43" s="32">
        <v>28947.55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28947.55</v>
      </c>
      <c r="J43" s="32">
        <v>0</v>
      </c>
      <c r="K43" s="32">
        <v>9649.18</v>
      </c>
      <c r="L43" s="32"/>
      <c r="M43" s="32">
        <v>5222.42</v>
      </c>
      <c r="N43" s="36">
        <v>0</v>
      </c>
      <c r="O43" s="32">
        <v>0</v>
      </c>
      <c r="P43" s="33">
        <f t="shared" si="0"/>
        <v>43819.149999999994</v>
      </c>
      <c r="Q43" s="32">
        <v>3184.23</v>
      </c>
      <c r="R43" s="32">
        <v>8869.08</v>
      </c>
      <c r="S43" s="34">
        <v>1757.0099999999998</v>
      </c>
      <c r="T43" s="34">
        <v>13810.32</v>
      </c>
      <c r="U43" s="35">
        <f t="shared" si="1"/>
        <v>30008.829999999994</v>
      </c>
    </row>
    <row r="44" spans="1:21" ht="18.75">
      <c r="A44" s="30" t="s">
        <v>142</v>
      </c>
      <c r="B44" s="31" t="s">
        <v>143</v>
      </c>
      <c r="C44" s="32">
        <v>28947.55</v>
      </c>
      <c r="D44" s="30"/>
      <c r="E44" s="32">
        <v>0</v>
      </c>
      <c r="F44" s="32">
        <v>0</v>
      </c>
      <c r="G44" s="32">
        <v>9649.17</v>
      </c>
      <c r="H44" s="32">
        <v>4833.72</v>
      </c>
      <c r="I44" s="33">
        <v>33763</v>
      </c>
      <c r="J44" s="32">
        <v>0</v>
      </c>
      <c r="K44" s="32">
        <v>11254.33</v>
      </c>
      <c r="L44" s="32"/>
      <c r="M44" s="32">
        <v>5439.6</v>
      </c>
      <c r="N44" s="36">
        <v>0</v>
      </c>
      <c r="O44" s="32">
        <v>0</v>
      </c>
      <c r="P44" s="33">
        <f t="shared" si="0"/>
        <v>50456.93</v>
      </c>
      <c r="Q44" s="32">
        <v>3184.23</v>
      </c>
      <c r="R44" s="32">
        <v>10530.47</v>
      </c>
      <c r="S44" s="34">
        <v>3543.110000000002</v>
      </c>
      <c r="T44" s="34">
        <v>17257.81</v>
      </c>
      <c r="U44" s="35">
        <f t="shared" si="1"/>
        <v>33199.119999999995</v>
      </c>
    </row>
    <row r="45" spans="1:21" ht="18.75">
      <c r="A45" s="30" t="s">
        <v>144</v>
      </c>
      <c r="B45" s="31" t="s">
        <v>145</v>
      </c>
      <c r="C45" s="32">
        <v>28947.55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28947.55</v>
      </c>
      <c r="J45" s="32">
        <v>0</v>
      </c>
      <c r="K45" s="32">
        <v>9649.18</v>
      </c>
      <c r="L45" s="32"/>
      <c r="M45" s="32">
        <v>5439.6</v>
      </c>
      <c r="N45" s="36">
        <v>0</v>
      </c>
      <c r="O45" s="32">
        <v>0</v>
      </c>
      <c r="P45" s="33">
        <f t="shared" si="0"/>
        <v>44036.329999999994</v>
      </c>
      <c r="Q45" s="32">
        <v>3184.23</v>
      </c>
      <c r="R45" s="32">
        <v>8764.8</v>
      </c>
      <c r="S45" s="34">
        <v>1582.19</v>
      </c>
      <c r="T45" s="34">
        <v>13531.22</v>
      </c>
      <c r="U45" s="35">
        <f t="shared" si="1"/>
        <v>30505.109999999993</v>
      </c>
    </row>
    <row r="46" spans="1:21" ht="18.75">
      <c r="A46" s="30" t="s">
        <v>146</v>
      </c>
      <c r="B46" s="31" t="s">
        <v>147</v>
      </c>
      <c r="C46" s="32">
        <v>28947.55</v>
      </c>
      <c r="D46" s="30"/>
      <c r="E46" s="32">
        <v>0</v>
      </c>
      <c r="F46" s="32">
        <v>0</v>
      </c>
      <c r="G46" s="32">
        <f>7397.7-964.92</f>
        <v>6432.78</v>
      </c>
      <c r="H46" s="32">
        <v>1617.33</v>
      </c>
      <c r="I46" s="33">
        <f>C46+G46-H46</f>
        <v>33763</v>
      </c>
      <c r="J46" s="32">
        <v>0</v>
      </c>
      <c r="K46" s="32">
        <v>11254.33</v>
      </c>
      <c r="L46" s="32"/>
      <c r="M46" s="32">
        <v>5439.6</v>
      </c>
      <c r="N46" s="36">
        <v>964.92</v>
      </c>
      <c r="O46" s="32">
        <v>0</v>
      </c>
      <c r="P46" s="33">
        <f t="shared" si="0"/>
        <v>51421.85</v>
      </c>
      <c r="Q46" s="32">
        <v>3184.23</v>
      </c>
      <c r="R46" s="32">
        <v>10795.82</v>
      </c>
      <c r="S46" s="34">
        <v>2651.9200000000014</v>
      </c>
      <c r="T46" s="34">
        <v>16631.97</v>
      </c>
      <c r="U46" s="35">
        <f t="shared" si="1"/>
        <v>34789.88</v>
      </c>
    </row>
    <row r="47" spans="1:21" ht="18.75">
      <c r="A47" s="30" t="s">
        <v>148</v>
      </c>
      <c r="B47" s="31" t="s">
        <v>149</v>
      </c>
      <c r="C47" s="32">
        <v>28947.55</v>
      </c>
      <c r="D47" s="30"/>
      <c r="E47" s="32">
        <v>0</v>
      </c>
      <c r="F47" s="32">
        <v>0</v>
      </c>
      <c r="G47" s="32">
        <v>0</v>
      </c>
      <c r="H47" s="32">
        <v>0</v>
      </c>
      <c r="I47" s="33">
        <v>28947.55</v>
      </c>
      <c r="J47" s="32">
        <v>0</v>
      </c>
      <c r="K47" s="32">
        <v>9649.18</v>
      </c>
      <c r="L47" s="32"/>
      <c r="M47" s="32">
        <v>5222.42</v>
      </c>
      <c r="N47" s="36">
        <v>0</v>
      </c>
      <c r="O47" s="32">
        <v>0</v>
      </c>
      <c r="P47" s="33">
        <f t="shared" si="0"/>
        <v>43819.149999999994</v>
      </c>
      <c r="Q47" s="32">
        <v>3184.23</v>
      </c>
      <c r="R47" s="32">
        <v>8028.04</v>
      </c>
      <c r="S47" s="34">
        <v>5108.799999999999</v>
      </c>
      <c r="T47" s="34">
        <v>16321.07</v>
      </c>
      <c r="U47" s="35">
        <f t="shared" si="1"/>
        <v>27498.079999999994</v>
      </c>
    </row>
    <row r="48" spans="1:21" ht="18.75">
      <c r="A48" s="30" t="s">
        <v>150</v>
      </c>
      <c r="B48" s="31" t="s">
        <v>151</v>
      </c>
      <c r="C48" s="32">
        <v>28947.55</v>
      </c>
      <c r="D48" s="30" t="s">
        <v>126</v>
      </c>
      <c r="E48" s="32">
        <v>4265.95</v>
      </c>
      <c r="F48" s="32">
        <v>0</v>
      </c>
      <c r="G48" s="32">
        <v>0</v>
      </c>
      <c r="H48" s="32">
        <v>0</v>
      </c>
      <c r="I48" s="33">
        <v>33213.5</v>
      </c>
      <c r="J48" s="32">
        <v>0</v>
      </c>
      <c r="K48" s="32">
        <v>11071.17</v>
      </c>
      <c r="L48" s="32"/>
      <c r="M48" s="32">
        <v>5294.81</v>
      </c>
      <c r="N48" s="36">
        <v>0</v>
      </c>
      <c r="O48" s="32">
        <v>0</v>
      </c>
      <c r="P48" s="33">
        <f t="shared" si="0"/>
        <v>49579.479999999996</v>
      </c>
      <c r="Q48" s="32">
        <v>3184.23</v>
      </c>
      <c r="R48" s="32">
        <v>10433.26</v>
      </c>
      <c r="S48" s="34">
        <v>1296.2399999999993</v>
      </c>
      <c r="T48" s="34">
        <v>14913.73</v>
      </c>
      <c r="U48" s="35">
        <f t="shared" si="1"/>
        <v>34665.75</v>
      </c>
    </row>
    <row r="49" spans="1:21" ht="18.75">
      <c r="A49" s="30" t="s">
        <v>152</v>
      </c>
      <c r="B49" s="31" t="s">
        <v>153</v>
      </c>
      <c r="C49" s="32">
        <v>28947.55</v>
      </c>
      <c r="D49" s="30"/>
      <c r="E49" s="32">
        <v>0</v>
      </c>
      <c r="F49" s="32">
        <v>0</v>
      </c>
      <c r="G49" s="32">
        <v>7076.06</v>
      </c>
      <c r="H49" s="32">
        <v>2260.61</v>
      </c>
      <c r="I49" s="33">
        <v>33763</v>
      </c>
      <c r="J49" s="32">
        <v>0</v>
      </c>
      <c r="K49" s="32">
        <v>11254.33</v>
      </c>
      <c r="L49" s="32"/>
      <c r="M49" s="32">
        <v>5222.42</v>
      </c>
      <c r="N49" s="36">
        <v>0</v>
      </c>
      <c r="O49" s="32">
        <v>0</v>
      </c>
      <c r="P49" s="33">
        <f t="shared" si="0"/>
        <v>50239.75</v>
      </c>
      <c r="Q49" s="32">
        <v>3184.23</v>
      </c>
      <c r="R49" s="32">
        <v>10061.07</v>
      </c>
      <c r="S49" s="34">
        <v>3186.1000000000017</v>
      </c>
      <c r="T49" s="34">
        <v>16431.4</v>
      </c>
      <c r="U49" s="35">
        <f t="shared" si="1"/>
        <v>33808.35</v>
      </c>
    </row>
    <row r="50" spans="1:21" ht="18.75">
      <c r="A50" s="30" t="s">
        <v>154</v>
      </c>
      <c r="B50" s="31" t="s">
        <v>155</v>
      </c>
      <c r="C50" s="32">
        <v>28947.55</v>
      </c>
      <c r="D50" s="30"/>
      <c r="E50" s="32">
        <v>0</v>
      </c>
      <c r="F50" s="32">
        <v>0</v>
      </c>
      <c r="G50" s="32">
        <v>0</v>
      </c>
      <c r="H50" s="32">
        <v>0</v>
      </c>
      <c r="I50" s="33">
        <v>28947.55</v>
      </c>
      <c r="J50" s="32">
        <v>0</v>
      </c>
      <c r="K50" s="32">
        <v>9649.18</v>
      </c>
      <c r="L50" s="32"/>
      <c r="M50" s="32">
        <v>5294.81</v>
      </c>
      <c r="N50" s="36">
        <v>0</v>
      </c>
      <c r="O50" s="32">
        <v>0</v>
      </c>
      <c r="P50" s="33">
        <f t="shared" si="0"/>
        <v>43891.53999999999</v>
      </c>
      <c r="Q50" s="32">
        <v>3184.23</v>
      </c>
      <c r="R50" s="32">
        <v>8816.94</v>
      </c>
      <c r="S50" s="34">
        <v>3596.6299999999987</v>
      </c>
      <c r="T50" s="34">
        <v>15597.8</v>
      </c>
      <c r="U50" s="35">
        <f t="shared" si="1"/>
        <v>28293.739999999994</v>
      </c>
    </row>
    <row r="51" spans="1:21" ht="18.75">
      <c r="A51" s="30" t="s">
        <v>156</v>
      </c>
      <c r="B51" s="31" t="s">
        <v>157</v>
      </c>
      <c r="C51" s="32">
        <v>28947.55</v>
      </c>
      <c r="D51" s="30" t="s">
        <v>137</v>
      </c>
      <c r="E51" s="32">
        <v>4265.95</v>
      </c>
      <c r="F51" s="32">
        <v>0</v>
      </c>
      <c r="G51" s="32">
        <v>0</v>
      </c>
      <c r="H51" s="32">
        <v>0</v>
      </c>
      <c r="I51" s="33">
        <v>33213.5</v>
      </c>
      <c r="J51" s="32">
        <v>0</v>
      </c>
      <c r="K51" s="32">
        <v>11071.17</v>
      </c>
      <c r="L51" s="32"/>
      <c r="M51" s="32">
        <v>5222.42</v>
      </c>
      <c r="N51" s="36">
        <v>0</v>
      </c>
      <c r="O51" s="32">
        <v>0</v>
      </c>
      <c r="P51" s="33">
        <f t="shared" si="0"/>
        <v>49507.09</v>
      </c>
      <c r="Q51" s="32">
        <v>3184.23</v>
      </c>
      <c r="R51" s="32">
        <v>10276.85</v>
      </c>
      <c r="S51" s="34">
        <v>4235.379999999999</v>
      </c>
      <c r="T51" s="34">
        <v>17696.46</v>
      </c>
      <c r="U51" s="35">
        <f t="shared" si="1"/>
        <v>31810.629999999997</v>
      </c>
    </row>
    <row r="52" spans="1:21" ht="18.75">
      <c r="A52" s="30" t="s">
        <v>158</v>
      </c>
      <c r="B52" s="31" t="s">
        <v>159</v>
      </c>
      <c r="C52" s="32">
        <v>28947.55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28947.55</v>
      </c>
      <c r="J52" s="32">
        <v>0</v>
      </c>
      <c r="K52" s="32">
        <v>9649.18</v>
      </c>
      <c r="L52" s="32"/>
      <c r="M52" s="32">
        <v>5823.98</v>
      </c>
      <c r="N52" s="36">
        <v>0</v>
      </c>
      <c r="O52" s="32">
        <v>0</v>
      </c>
      <c r="P52" s="33">
        <f t="shared" si="0"/>
        <v>44420.70999999999</v>
      </c>
      <c r="Q52" s="32">
        <v>3184.23</v>
      </c>
      <c r="R52" s="32">
        <v>7312.8</v>
      </c>
      <c r="S52" s="34">
        <v>7721.850000000002</v>
      </c>
      <c r="T52" s="34">
        <v>18218.88</v>
      </c>
      <c r="U52" s="35">
        <f t="shared" si="1"/>
        <v>26201.82999999999</v>
      </c>
    </row>
    <row r="53" spans="1:21" ht="18.75">
      <c r="A53" s="30" t="s">
        <v>160</v>
      </c>
      <c r="B53" s="31" t="s">
        <v>161</v>
      </c>
      <c r="C53" s="32">
        <v>28947.55</v>
      </c>
      <c r="D53" s="30"/>
      <c r="E53" s="32">
        <v>0</v>
      </c>
      <c r="F53" s="32">
        <v>0</v>
      </c>
      <c r="G53" s="32">
        <v>1523.55</v>
      </c>
      <c r="H53" s="32">
        <v>1523.55</v>
      </c>
      <c r="I53" s="33">
        <v>28947.55</v>
      </c>
      <c r="J53" s="32">
        <v>0</v>
      </c>
      <c r="K53" s="32">
        <v>10157.03</v>
      </c>
      <c r="L53" s="32"/>
      <c r="M53" s="32">
        <v>5294.81</v>
      </c>
      <c r="N53" s="36">
        <v>2894.76</v>
      </c>
      <c r="O53" s="32">
        <v>3184.23</v>
      </c>
      <c r="P53" s="33">
        <f t="shared" si="0"/>
        <v>50478.380000000005</v>
      </c>
      <c r="Q53" s="32">
        <v>3184.23</v>
      </c>
      <c r="R53" s="32">
        <v>10524.05</v>
      </c>
      <c r="S53" s="34">
        <v>9261.690000000002</v>
      </c>
      <c r="T53" s="34">
        <v>22969.97</v>
      </c>
      <c r="U53" s="35">
        <f t="shared" si="1"/>
        <v>27508.410000000003</v>
      </c>
    </row>
    <row r="54" spans="1:21" ht="18.75">
      <c r="A54" s="30" t="s">
        <v>162</v>
      </c>
      <c r="B54" s="31" t="s">
        <v>163</v>
      </c>
      <c r="C54" s="32">
        <v>28947.55</v>
      </c>
      <c r="D54" s="30"/>
      <c r="E54" s="32">
        <v>0</v>
      </c>
      <c r="F54" s="32">
        <v>0</v>
      </c>
      <c r="G54" s="32">
        <v>9649.17</v>
      </c>
      <c r="H54" s="32">
        <v>4833.72</v>
      </c>
      <c r="I54" s="33">
        <v>33763</v>
      </c>
      <c r="J54" s="32">
        <v>0</v>
      </c>
      <c r="K54" s="32">
        <v>11254.33</v>
      </c>
      <c r="L54" s="32"/>
      <c r="M54" s="32">
        <v>5439.6</v>
      </c>
      <c r="N54" s="36">
        <v>0</v>
      </c>
      <c r="O54" s="32">
        <v>0</v>
      </c>
      <c r="P54" s="33">
        <f t="shared" si="0"/>
        <v>50456.93</v>
      </c>
      <c r="Q54" s="32">
        <v>3184.23</v>
      </c>
      <c r="R54" s="32">
        <v>10634.74</v>
      </c>
      <c r="S54" s="34">
        <v>5530.710000000001</v>
      </c>
      <c r="T54" s="34">
        <v>19349.68</v>
      </c>
      <c r="U54" s="35">
        <f t="shared" si="1"/>
        <v>31107.25</v>
      </c>
    </row>
    <row r="55" spans="1:21" ht="18.75">
      <c r="A55" s="30" t="s">
        <v>164</v>
      </c>
      <c r="B55" s="31" t="s">
        <v>165</v>
      </c>
      <c r="C55" s="32">
        <v>28947.55</v>
      </c>
      <c r="D55" s="30"/>
      <c r="E55" s="32">
        <v>0</v>
      </c>
      <c r="F55" s="32">
        <v>0</v>
      </c>
      <c r="G55" s="32">
        <v>0</v>
      </c>
      <c r="H55" s="32">
        <v>0</v>
      </c>
      <c r="I55" s="33">
        <v>28947.55</v>
      </c>
      <c r="J55" s="32">
        <v>0</v>
      </c>
      <c r="K55" s="32">
        <v>9649.18</v>
      </c>
      <c r="L55" s="32"/>
      <c r="M55" s="32">
        <v>5222.42</v>
      </c>
      <c r="N55" s="36">
        <v>8684.27</v>
      </c>
      <c r="O55" s="32">
        <v>0</v>
      </c>
      <c r="P55" s="33">
        <f t="shared" si="0"/>
        <v>52503.42</v>
      </c>
      <c r="Q55" s="32">
        <v>3184.23</v>
      </c>
      <c r="R55" s="32">
        <v>11048.7</v>
      </c>
      <c r="S55" s="34">
        <v>3448.2200000000007</v>
      </c>
      <c r="T55" s="34">
        <v>17681.15</v>
      </c>
      <c r="U55" s="35">
        <f t="shared" si="1"/>
        <v>34822.27</v>
      </c>
    </row>
    <row r="56" spans="1:21" ht="18.75">
      <c r="A56" s="30" t="s">
        <v>166</v>
      </c>
      <c r="B56" s="31" t="s">
        <v>167</v>
      </c>
      <c r="C56" s="32">
        <v>28947.55</v>
      </c>
      <c r="D56" s="30" t="s">
        <v>63</v>
      </c>
      <c r="E56" s="32">
        <v>5484.8</v>
      </c>
      <c r="F56" s="32">
        <v>0</v>
      </c>
      <c r="G56" s="32">
        <v>0</v>
      </c>
      <c r="H56" s="32">
        <v>669.35</v>
      </c>
      <c r="I56" s="33">
        <v>33763</v>
      </c>
      <c r="J56" s="32">
        <v>0</v>
      </c>
      <c r="K56" s="32">
        <v>11254.33</v>
      </c>
      <c r="L56" s="32"/>
      <c r="M56" s="32">
        <v>5294.81</v>
      </c>
      <c r="N56" s="36">
        <v>0</v>
      </c>
      <c r="O56" s="32">
        <v>0</v>
      </c>
      <c r="P56" s="33">
        <f t="shared" si="0"/>
        <v>50312.14</v>
      </c>
      <c r="Q56" s="32">
        <v>3184.23</v>
      </c>
      <c r="R56" s="32">
        <v>10478.33</v>
      </c>
      <c r="S56" s="34">
        <v>5239.01</v>
      </c>
      <c r="T56" s="34">
        <v>18901.57</v>
      </c>
      <c r="U56" s="35">
        <f t="shared" si="1"/>
        <v>31410.57</v>
      </c>
    </row>
    <row r="57" spans="1:21" ht="18.75">
      <c r="A57" s="30" t="s">
        <v>168</v>
      </c>
      <c r="B57" s="31" t="s">
        <v>169</v>
      </c>
      <c r="C57" s="32">
        <v>28947.55</v>
      </c>
      <c r="D57" s="30"/>
      <c r="E57" s="32">
        <v>0</v>
      </c>
      <c r="F57" s="32">
        <v>0</v>
      </c>
      <c r="G57" s="32">
        <v>0</v>
      </c>
      <c r="H57" s="32">
        <v>0</v>
      </c>
      <c r="I57" s="33">
        <v>28947.55</v>
      </c>
      <c r="J57" s="32">
        <v>0</v>
      </c>
      <c r="K57" s="32">
        <v>9649.18</v>
      </c>
      <c r="L57" s="32"/>
      <c r="M57" s="32">
        <v>4377.73</v>
      </c>
      <c r="N57" s="36">
        <v>0</v>
      </c>
      <c r="O57" s="32">
        <v>0</v>
      </c>
      <c r="P57" s="33">
        <f t="shared" si="0"/>
        <v>42974.45999999999</v>
      </c>
      <c r="Q57" s="32">
        <v>3184.23</v>
      </c>
      <c r="R57" s="32">
        <v>8869.08</v>
      </c>
      <c r="S57" s="34">
        <v>1100.0099999999998</v>
      </c>
      <c r="T57" s="34">
        <v>13153.32</v>
      </c>
      <c r="U57" s="35">
        <f t="shared" si="1"/>
        <v>29821.139999999992</v>
      </c>
    </row>
    <row r="58" spans="1:21" ht="18.75">
      <c r="A58" s="30" t="s">
        <v>170</v>
      </c>
      <c r="B58" s="31" t="s">
        <v>171</v>
      </c>
      <c r="C58" s="32">
        <v>28947.55</v>
      </c>
      <c r="D58" s="30"/>
      <c r="E58" s="32">
        <v>0</v>
      </c>
      <c r="F58" s="32">
        <v>0</v>
      </c>
      <c r="G58" s="32">
        <v>0</v>
      </c>
      <c r="H58" s="32">
        <v>0</v>
      </c>
      <c r="I58" s="33">
        <v>28947.55</v>
      </c>
      <c r="J58" s="32">
        <v>0</v>
      </c>
      <c r="K58" s="32">
        <v>9649.18</v>
      </c>
      <c r="L58" s="32"/>
      <c r="M58" s="32">
        <v>5222.42</v>
      </c>
      <c r="N58" s="36">
        <v>0</v>
      </c>
      <c r="O58" s="32">
        <v>0</v>
      </c>
      <c r="P58" s="33">
        <f t="shared" si="0"/>
        <v>43819.149999999994</v>
      </c>
      <c r="Q58" s="32">
        <v>3184.23</v>
      </c>
      <c r="R58" s="32">
        <v>8869.08</v>
      </c>
      <c r="S58" s="34">
        <v>1880.2200000000007</v>
      </c>
      <c r="T58" s="34">
        <v>13933.53</v>
      </c>
      <c r="U58" s="35">
        <f t="shared" si="1"/>
        <v>29885.619999999995</v>
      </c>
    </row>
    <row r="59" spans="1:21" ht="18.75">
      <c r="A59" s="30" t="s">
        <v>172</v>
      </c>
      <c r="B59" s="31" t="s">
        <v>173</v>
      </c>
      <c r="C59" s="32">
        <v>28947.55</v>
      </c>
      <c r="D59" s="30"/>
      <c r="E59" s="32">
        <v>0</v>
      </c>
      <c r="F59" s="32">
        <v>0</v>
      </c>
      <c r="G59" s="32">
        <v>9005.89</v>
      </c>
      <c r="H59" s="32">
        <v>4190.44</v>
      </c>
      <c r="I59" s="33">
        <v>33763</v>
      </c>
      <c r="J59" s="32">
        <v>0</v>
      </c>
      <c r="K59" s="32">
        <v>11254.33</v>
      </c>
      <c r="L59" s="32"/>
      <c r="M59" s="32">
        <v>5222.42</v>
      </c>
      <c r="N59" s="36">
        <v>0</v>
      </c>
      <c r="O59" s="32">
        <v>0</v>
      </c>
      <c r="P59" s="33">
        <f t="shared" si="0"/>
        <v>50239.75</v>
      </c>
      <c r="Q59" s="32">
        <v>3184.23</v>
      </c>
      <c r="R59" s="32">
        <v>10582.61</v>
      </c>
      <c r="S59" s="34">
        <v>5754.130000000001</v>
      </c>
      <c r="T59" s="34">
        <v>19520.97</v>
      </c>
      <c r="U59" s="35">
        <f t="shared" si="1"/>
        <v>30718.78</v>
      </c>
    </row>
    <row r="60" spans="1:21" ht="18.75">
      <c r="A60" s="30" t="s">
        <v>174</v>
      </c>
      <c r="B60" s="31" t="s">
        <v>175</v>
      </c>
      <c r="C60" s="32">
        <v>28947.55</v>
      </c>
      <c r="D60" s="30"/>
      <c r="E60" s="32">
        <v>0</v>
      </c>
      <c r="F60" s="32">
        <v>0</v>
      </c>
      <c r="G60" s="32">
        <v>2251.47</v>
      </c>
      <c r="H60" s="32">
        <v>0</v>
      </c>
      <c r="I60" s="33">
        <v>31199.02</v>
      </c>
      <c r="J60" s="32">
        <v>0</v>
      </c>
      <c r="K60" s="32">
        <v>10399.67</v>
      </c>
      <c r="L60" s="32"/>
      <c r="M60" s="32">
        <v>5222.42</v>
      </c>
      <c r="N60" s="36">
        <v>0</v>
      </c>
      <c r="O60" s="32">
        <v>0</v>
      </c>
      <c r="P60" s="33">
        <f t="shared" si="0"/>
        <v>46821.11</v>
      </c>
      <c r="Q60" s="32">
        <v>3184.23</v>
      </c>
      <c r="R60" s="32">
        <v>9694.62</v>
      </c>
      <c r="S60" s="34">
        <v>1539.2799999999984</v>
      </c>
      <c r="T60" s="34">
        <v>14418.13</v>
      </c>
      <c r="U60" s="35">
        <f t="shared" si="1"/>
        <v>32402.980000000003</v>
      </c>
    </row>
    <row r="61" spans="1:21" ht="18.75">
      <c r="A61" s="30" t="s">
        <v>176</v>
      </c>
      <c r="B61" s="31" t="s">
        <v>177</v>
      </c>
      <c r="C61" s="32">
        <v>28947.55</v>
      </c>
      <c r="D61" s="30"/>
      <c r="E61" s="32">
        <v>0</v>
      </c>
      <c r="F61" s="32">
        <v>0</v>
      </c>
      <c r="G61" s="32">
        <v>0</v>
      </c>
      <c r="H61" s="32">
        <v>0</v>
      </c>
      <c r="I61" s="33">
        <v>28947.55</v>
      </c>
      <c r="J61" s="32">
        <v>0</v>
      </c>
      <c r="K61" s="32">
        <v>9649.18</v>
      </c>
      <c r="L61" s="32"/>
      <c r="M61" s="32">
        <v>5294.81</v>
      </c>
      <c r="N61" s="36">
        <v>0</v>
      </c>
      <c r="O61" s="32">
        <v>0</v>
      </c>
      <c r="P61" s="33">
        <f t="shared" si="0"/>
        <v>43891.53999999999</v>
      </c>
      <c r="Q61" s="32">
        <v>3184.23</v>
      </c>
      <c r="R61" s="32">
        <v>8816.94</v>
      </c>
      <c r="S61" s="34">
        <v>7153.51</v>
      </c>
      <c r="T61" s="34">
        <v>19154.68</v>
      </c>
      <c r="U61" s="35">
        <f t="shared" si="1"/>
        <v>24736.859999999993</v>
      </c>
    </row>
    <row r="62" spans="1:21" ht="18.75">
      <c r="A62" s="30" t="s">
        <v>178</v>
      </c>
      <c r="B62" s="31" t="s">
        <v>179</v>
      </c>
      <c r="C62" s="32">
        <v>28947.55</v>
      </c>
      <c r="D62" s="30"/>
      <c r="E62" s="32">
        <v>0</v>
      </c>
      <c r="F62" s="32">
        <v>0</v>
      </c>
      <c r="G62" s="32">
        <v>3216.39</v>
      </c>
      <c r="H62" s="32">
        <v>0</v>
      </c>
      <c r="I62" s="33">
        <v>32163.94</v>
      </c>
      <c r="J62" s="32">
        <v>0</v>
      </c>
      <c r="K62" s="32">
        <v>10721.31</v>
      </c>
      <c r="L62" s="32"/>
      <c r="M62" s="32">
        <v>5294.81</v>
      </c>
      <c r="N62" s="36">
        <v>0</v>
      </c>
      <c r="O62" s="32">
        <v>0</v>
      </c>
      <c r="P62" s="33">
        <f t="shared" si="0"/>
        <v>48180.06</v>
      </c>
      <c r="Q62" s="32">
        <v>3184.23</v>
      </c>
      <c r="R62" s="32">
        <v>9996.28</v>
      </c>
      <c r="S62" s="34">
        <v>5611.449999999999</v>
      </c>
      <c r="T62" s="34">
        <v>18791.96</v>
      </c>
      <c r="U62" s="35">
        <f t="shared" si="1"/>
        <v>29388.1</v>
      </c>
    </row>
    <row r="63" spans="1:21" ht="18.75">
      <c r="A63" s="30" t="s">
        <v>180</v>
      </c>
      <c r="B63" s="31" t="s">
        <v>181</v>
      </c>
      <c r="C63" s="32">
        <v>28947.55</v>
      </c>
      <c r="D63" s="30"/>
      <c r="E63" s="32">
        <v>0</v>
      </c>
      <c r="F63" s="32">
        <v>0</v>
      </c>
      <c r="G63" s="32">
        <v>9649.17</v>
      </c>
      <c r="H63" s="32">
        <v>4833.72</v>
      </c>
      <c r="I63" s="33">
        <v>33763</v>
      </c>
      <c r="J63" s="32">
        <v>0</v>
      </c>
      <c r="K63" s="32">
        <v>11254.33</v>
      </c>
      <c r="L63" s="32"/>
      <c r="M63" s="32">
        <v>5294.81</v>
      </c>
      <c r="N63" s="36">
        <v>0</v>
      </c>
      <c r="O63" s="32">
        <v>0</v>
      </c>
      <c r="P63" s="33">
        <f t="shared" si="0"/>
        <v>50312.14</v>
      </c>
      <c r="Q63" s="32">
        <v>3184.23</v>
      </c>
      <c r="R63" s="32">
        <v>10478.33</v>
      </c>
      <c r="S63" s="34">
        <v>2744.85</v>
      </c>
      <c r="T63" s="34">
        <v>16407.41</v>
      </c>
      <c r="U63" s="35">
        <f t="shared" si="1"/>
        <v>33904.729999999996</v>
      </c>
    </row>
    <row r="64" spans="1:21" ht="18.75">
      <c r="A64" s="30" t="s">
        <v>182</v>
      </c>
      <c r="B64" s="31" t="s">
        <v>183</v>
      </c>
      <c r="C64" s="32">
        <v>28947.55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28947.55</v>
      </c>
      <c r="J64" s="32">
        <v>0</v>
      </c>
      <c r="K64" s="32">
        <v>9649.18</v>
      </c>
      <c r="L64" s="32"/>
      <c r="M64" s="32">
        <v>5294.81</v>
      </c>
      <c r="N64" s="36">
        <v>0</v>
      </c>
      <c r="O64" s="32">
        <v>0</v>
      </c>
      <c r="P64" s="33">
        <f t="shared" si="0"/>
        <v>43891.53999999999</v>
      </c>
      <c r="Q64" s="32">
        <v>3184.23</v>
      </c>
      <c r="R64" s="32">
        <v>8712.67</v>
      </c>
      <c r="S64" s="34">
        <v>6698.49</v>
      </c>
      <c r="T64" s="34">
        <v>18595.39</v>
      </c>
      <c r="U64" s="35">
        <f t="shared" si="1"/>
        <v>25296.149999999994</v>
      </c>
    </row>
    <row r="65" spans="1:21" ht="18.75">
      <c r="A65" s="30" t="s">
        <v>184</v>
      </c>
      <c r="B65" s="31" t="s">
        <v>185</v>
      </c>
      <c r="C65" s="32">
        <v>28947.55</v>
      </c>
      <c r="D65" s="30"/>
      <c r="E65" s="32">
        <v>0</v>
      </c>
      <c r="F65" s="32">
        <v>0</v>
      </c>
      <c r="G65" s="32">
        <v>0</v>
      </c>
      <c r="H65" s="32">
        <v>0</v>
      </c>
      <c r="I65" s="33">
        <v>28947.55</v>
      </c>
      <c r="J65" s="32">
        <v>0</v>
      </c>
      <c r="K65" s="32">
        <v>9649.18</v>
      </c>
      <c r="L65" s="32"/>
      <c r="M65" s="32">
        <v>5823.98</v>
      </c>
      <c r="N65" s="36">
        <v>0</v>
      </c>
      <c r="O65" s="32">
        <v>0</v>
      </c>
      <c r="P65" s="33">
        <f t="shared" si="0"/>
        <v>44420.70999999999</v>
      </c>
      <c r="Q65" s="32">
        <v>3184.23</v>
      </c>
      <c r="R65" s="32">
        <v>8764.8</v>
      </c>
      <c r="S65" s="34">
        <v>3531.5500000000006</v>
      </c>
      <c r="T65" s="34">
        <v>15480.58</v>
      </c>
      <c r="U65" s="35">
        <f t="shared" si="1"/>
        <v>28940.12999999999</v>
      </c>
    </row>
    <row r="66" spans="1:21" ht="18.75">
      <c r="A66" s="30" t="s">
        <v>186</v>
      </c>
      <c r="B66" s="31" t="s">
        <v>187</v>
      </c>
      <c r="C66" s="32">
        <v>28947.55</v>
      </c>
      <c r="D66" s="30"/>
      <c r="E66" s="32">
        <v>0</v>
      </c>
      <c r="F66" s="32">
        <v>0</v>
      </c>
      <c r="G66" s="32">
        <v>6432.78</v>
      </c>
      <c r="H66" s="32">
        <v>1617.33</v>
      </c>
      <c r="I66" s="33">
        <v>33763</v>
      </c>
      <c r="J66" s="32">
        <v>0</v>
      </c>
      <c r="K66" s="32">
        <v>11254.33</v>
      </c>
      <c r="L66" s="32"/>
      <c r="M66" s="32">
        <v>5823.98</v>
      </c>
      <c r="N66" s="36">
        <v>0</v>
      </c>
      <c r="O66" s="32">
        <v>3184.23</v>
      </c>
      <c r="P66" s="33">
        <f t="shared" si="0"/>
        <v>54025.54</v>
      </c>
      <c r="Q66" s="32">
        <v>3184.23</v>
      </c>
      <c r="R66" s="32">
        <v>11510.41</v>
      </c>
      <c r="S66" s="34">
        <v>1336.480000000001</v>
      </c>
      <c r="T66" s="34">
        <v>16031.12</v>
      </c>
      <c r="U66" s="35">
        <f t="shared" si="1"/>
        <v>37994.42</v>
      </c>
    </row>
    <row r="67" spans="1:21" ht="18.75">
      <c r="A67" s="30" t="s">
        <v>188</v>
      </c>
      <c r="B67" s="31" t="s">
        <v>189</v>
      </c>
      <c r="C67" s="32">
        <v>28947.55</v>
      </c>
      <c r="D67" s="30"/>
      <c r="E67" s="32">
        <v>0</v>
      </c>
      <c r="F67" s="32">
        <v>0</v>
      </c>
      <c r="G67" s="32">
        <v>0</v>
      </c>
      <c r="H67" s="32">
        <v>0</v>
      </c>
      <c r="I67" s="33">
        <v>28947.55</v>
      </c>
      <c r="J67" s="32">
        <v>0</v>
      </c>
      <c r="K67" s="32">
        <v>9649.18</v>
      </c>
      <c r="L67" s="32"/>
      <c r="M67" s="32">
        <v>5439.6</v>
      </c>
      <c r="N67" s="36">
        <v>0</v>
      </c>
      <c r="O67" s="32">
        <v>3184.23</v>
      </c>
      <c r="P67" s="33">
        <f t="shared" si="0"/>
        <v>47220.56</v>
      </c>
      <c r="Q67" s="32">
        <v>3184.23</v>
      </c>
      <c r="R67" s="32">
        <v>9640.47</v>
      </c>
      <c r="S67" s="34">
        <v>3402.890000000001</v>
      </c>
      <c r="T67" s="34">
        <v>16227.59</v>
      </c>
      <c r="U67" s="35">
        <f t="shared" si="1"/>
        <v>30992.969999999998</v>
      </c>
    </row>
    <row r="68" spans="1:21" ht="18.75">
      <c r="A68" s="30" t="s">
        <v>190</v>
      </c>
      <c r="B68" s="31" t="s">
        <v>191</v>
      </c>
      <c r="C68" s="32">
        <v>28947.55</v>
      </c>
      <c r="D68" s="30" t="s">
        <v>126</v>
      </c>
      <c r="E68" s="32">
        <v>4265.95</v>
      </c>
      <c r="F68" s="32">
        <v>0</v>
      </c>
      <c r="G68" s="32">
        <v>0</v>
      </c>
      <c r="H68" s="32">
        <v>0</v>
      </c>
      <c r="I68" s="33">
        <v>33213.5</v>
      </c>
      <c r="J68" s="32">
        <v>0</v>
      </c>
      <c r="K68" s="32">
        <v>11071.17</v>
      </c>
      <c r="L68" s="32"/>
      <c r="M68" s="32">
        <v>5222.42</v>
      </c>
      <c r="N68" s="36">
        <v>0</v>
      </c>
      <c r="O68" s="32">
        <v>0</v>
      </c>
      <c r="P68" s="33">
        <f t="shared" si="0"/>
        <v>49507.09</v>
      </c>
      <c r="Q68" s="32">
        <v>3184.23</v>
      </c>
      <c r="R68" s="32">
        <v>10433.26</v>
      </c>
      <c r="S68" s="34">
        <v>4782.250000000002</v>
      </c>
      <c r="T68" s="34">
        <v>18399.74</v>
      </c>
      <c r="U68" s="35">
        <f t="shared" si="1"/>
        <v>31107.349999999995</v>
      </c>
    </row>
    <row r="69" spans="1:21" ht="18.75">
      <c r="A69" s="30" t="s">
        <v>192</v>
      </c>
      <c r="B69" s="31" t="s">
        <v>193</v>
      </c>
      <c r="C69" s="32">
        <v>28947.55</v>
      </c>
      <c r="D69" s="30"/>
      <c r="E69" s="32">
        <v>0</v>
      </c>
      <c r="F69" s="32">
        <v>0</v>
      </c>
      <c r="G69" s="32">
        <v>9649.17</v>
      </c>
      <c r="H69" s="32">
        <v>4833.72</v>
      </c>
      <c r="I69" s="33">
        <v>33763</v>
      </c>
      <c r="J69" s="32">
        <v>0</v>
      </c>
      <c r="K69" s="32">
        <v>11254.33</v>
      </c>
      <c r="L69" s="32"/>
      <c r="M69" s="32">
        <v>5053.48</v>
      </c>
      <c r="N69" s="36">
        <v>0</v>
      </c>
      <c r="O69" s="32">
        <v>0</v>
      </c>
      <c r="P69" s="33">
        <f t="shared" si="0"/>
        <v>50070.81</v>
      </c>
      <c r="Q69" s="32">
        <v>3184.23</v>
      </c>
      <c r="R69" s="32">
        <v>9502.05</v>
      </c>
      <c r="S69" s="34">
        <v>6104.990000000002</v>
      </c>
      <c r="T69" s="34">
        <v>18791.27</v>
      </c>
      <c r="U69" s="35">
        <f t="shared" si="1"/>
        <v>31279.539999999997</v>
      </c>
    </row>
    <row r="70" spans="1:21" ht="18.75">
      <c r="A70" s="30" t="s">
        <v>194</v>
      </c>
      <c r="B70" s="31" t="s">
        <v>195</v>
      </c>
      <c r="C70" s="32">
        <v>28947.55</v>
      </c>
      <c r="D70" s="30"/>
      <c r="E70" s="32">
        <v>0</v>
      </c>
      <c r="F70" s="32">
        <v>0</v>
      </c>
      <c r="G70" s="32">
        <v>2251.47</v>
      </c>
      <c r="H70" s="32">
        <v>0</v>
      </c>
      <c r="I70" s="33">
        <v>31199.02</v>
      </c>
      <c r="J70" s="32">
        <v>0</v>
      </c>
      <c r="K70" s="32">
        <v>10399.67</v>
      </c>
      <c r="L70" s="32"/>
      <c r="M70" s="32">
        <v>5439.6</v>
      </c>
      <c r="N70" s="36">
        <v>0</v>
      </c>
      <c r="O70" s="32">
        <v>3184.23</v>
      </c>
      <c r="P70" s="33">
        <f t="shared" si="0"/>
        <v>50222.520000000004</v>
      </c>
      <c r="Q70" s="32">
        <v>3184.23</v>
      </c>
      <c r="R70" s="32">
        <v>10518.14</v>
      </c>
      <c r="S70" s="34">
        <v>3607.4099999999994</v>
      </c>
      <c r="T70" s="34">
        <v>17309.78</v>
      </c>
      <c r="U70" s="35">
        <f t="shared" si="1"/>
        <v>32912.740000000005</v>
      </c>
    </row>
    <row r="71" spans="1:21" ht="18.75">
      <c r="A71" s="30" t="s">
        <v>196</v>
      </c>
      <c r="B71" s="31" t="s">
        <v>197</v>
      </c>
      <c r="C71" s="32">
        <v>28947.55</v>
      </c>
      <c r="D71" s="30"/>
      <c r="E71" s="32">
        <v>0</v>
      </c>
      <c r="F71" s="32">
        <v>0</v>
      </c>
      <c r="G71" s="32">
        <v>9649.17</v>
      </c>
      <c r="H71" s="32">
        <v>4833.72</v>
      </c>
      <c r="I71" s="33">
        <v>33763</v>
      </c>
      <c r="J71" s="32">
        <v>0</v>
      </c>
      <c r="K71" s="32">
        <v>11254.33</v>
      </c>
      <c r="L71" s="32"/>
      <c r="M71" s="32">
        <v>5222.42</v>
      </c>
      <c r="N71" s="36">
        <v>0</v>
      </c>
      <c r="O71" s="32">
        <v>0</v>
      </c>
      <c r="P71" s="33">
        <f t="shared" si="0"/>
        <v>50239.75</v>
      </c>
      <c r="Q71" s="32">
        <v>3184.23</v>
      </c>
      <c r="R71" s="32">
        <v>10426.19</v>
      </c>
      <c r="S71" s="34">
        <v>8551.97</v>
      </c>
      <c r="T71" s="34">
        <v>22162.39</v>
      </c>
      <c r="U71" s="35">
        <f t="shared" si="1"/>
        <v>28077.36</v>
      </c>
    </row>
    <row r="72" spans="1:21" ht="18.75">
      <c r="A72" s="30" t="s">
        <v>198</v>
      </c>
      <c r="B72" s="31" t="s">
        <v>199</v>
      </c>
      <c r="C72" s="32">
        <v>28947.55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28947.55</v>
      </c>
      <c r="J72" s="32">
        <v>0</v>
      </c>
      <c r="K72" s="32">
        <v>9649.18</v>
      </c>
      <c r="L72" s="32"/>
      <c r="M72" s="32">
        <v>5439.6</v>
      </c>
      <c r="N72" s="36">
        <v>0</v>
      </c>
      <c r="O72" s="32">
        <v>3184.23</v>
      </c>
      <c r="P72" s="33">
        <f t="shared" si="0"/>
        <v>47220.56</v>
      </c>
      <c r="Q72" s="32">
        <v>3184.23</v>
      </c>
      <c r="R72" s="32">
        <v>9640.47</v>
      </c>
      <c r="S72" s="34">
        <v>7678.210000000001</v>
      </c>
      <c r="T72" s="34">
        <v>20502.91</v>
      </c>
      <c r="U72" s="35">
        <f t="shared" si="1"/>
        <v>26717.649999999998</v>
      </c>
    </row>
    <row r="73" spans="1:21" ht="18.75">
      <c r="A73" s="30" t="s">
        <v>200</v>
      </c>
      <c r="B73" s="31" t="s">
        <v>201</v>
      </c>
      <c r="C73" s="32">
        <v>28947.55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28947.55</v>
      </c>
      <c r="J73" s="32">
        <v>0</v>
      </c>
      <c r="K73" s="32">
        <v>9649.18</v>
      </c>
      <c r="L73" s="32"/>
      <c r="M73" s="32">
        <v>917.08</v>
      </c>
      <c r="N73" s="36">
        <v>0</v>
      </c>
      <c r="O73" s="32">
        <v>0</v>
      </c>
      <c r="P73" s="33">
        <f t="shared" si="0"/>
        <v>39513.81</v>
      </c>
      <c r="Q73" s="32">
        <v>3184.23</v>
      </c>
      <c r="R73" s="32">
        <v>8816.94</v>
      </c>
      <c r="S73" s="34">
        <v>7039.230000000001</v>
      </c>
      <c r="T73" s="34">
        <v>19040.4</v>
      </c>
      <c r="U73" s="35">
        <f t="shared" si="1"/>
        <v>20473.409999999996</v>
      </c>
    </row>
    <row r="74" spans="1:21" ht="18.75">
      <c r="A74" s="30" t="s">
        <v>202</v>
      </c>
      <c r="B74" s="31" t="s">
        <v>203</v>
      </c>
      <c r="C74" s="32">
        <v>28947.55</v>
      </c>
      <c r="D74" s="30"/>
      <c r="E74" s="32">
        <v>0</v>
      </c>
      <c r="F74" s="32">
        <v>0</v>
      </c>
      <c r="G74" s="32">
        <v>0</v>
      </c>
      <c r="H74" s="32">
        <v>0</v>
      </c>
      <c r="I74" s="33">
        <v>28947.55</v>
      </c>
      <c r="J74" s="32">
        <v>0</v>
      </c>
      <c r="K74" s="32">
        <v>9649.18</v>
      </c>
      <c r="L74" s="32"/>
      <c r="M74" s="32">
        <v>5823.98</v>
      </c>
      <c r="N74" s="36">
        <v>0</v>
      </c>
      <c r="O74" s="32">
        <v>3184.23</v>
      </c>
      <c r="P74" s="33">
        <f t="shared" si="0"/>
        <v>47604.939999999995</v>
      </c>
      <c r="Q74" s="32">
        <v>3184.23</v>
      </c>
      <c r="R74" s="32">
        <v>9640.47</v>
      </c>
      <c r="S74" s="34">
        <v>3205.43</v>
      </c>
      <c r="T74" s="34">
        <v>16030.13</v>
      </c>
      <c r="U74" s="35">
        <f t="shared" si="1"/>
        <v>31574.809999999998</v>
      </c>
    </row>
    <row r="75" spans="1:21" ht="18.75">
      <c r="A75" s="30" t="s">
        <v>204</v>
      </c>
      <c r="B75" s="31" t="s">
        <v>205</v>
      </c>
      <c r="C75" s="32">
        <v>28947.55</v>
      </c>
      <c r="D75" s="30"/>
      <c r="E75" s="32">
        <v>0</v>
      </c>
      <c r="F75" s="32">
        <v>0</v>
      </c>
      <c r="G75" s="32">
        <f>9953.88-3859.67</f>
        <v>6094.209999999999</v>
      </c>
      <c r="H75" s="32">
        <v>1278.76</v>
      </c>
      <c r="I75" s="33">
        <f>C75+G75-H75</f>
        <v>33762.99999999999</v>
      </c>
      <c r="J75" s="32">
        <v>0</v>
      </c>
      <c r="K75" s="32">
        <v>11254.33</v>
      </c>
      <c r="L75" s="32"/>
      <c r="M75" s="32">
        <v>5294.81</v>
      </c>
      <c r="N75" s="36">
        <v>3859.67</v>
      </c>
      <c r="O75" s="32">
        <v>0</v>
      </c>
      <c r="P75" s="33">
        <f t="shared" si="0"/>
        <v>54171.80999999999</v>
      </c>
      <c r="Q75" s="32">
        <v>3184.23</v>
      </c>
      <c r="R75" s="32">
        <v>11539.74</v>
      </c>
      <c r="S75" s="34">
        <v>2717.8700000000003</v>
      </c>
      <c r="T75" s="34">
        <v>17441.84</v>
      </c>
      <c r="U75" s="35">
        <f t="shared" si="1"/>
        <v>36729.96999999999</v>
      </c>
    </row>
    <row r="76" spans="1:21" ht="18.75">
      <c r="A76" s="30" t="s">
        <v>206</v>
      </c>
      <c r="B76" s="31" t="s">
        <v>207</v>
      </c>
      <c r="C76" s="32">
        <v>28947.55</v>
      </c>
      <c r="D76" s="30"/>
      <c r="E76" s="32">
        <v>0</v>
      </c>
      <c r="F76" s="32">
        <v>0</v>
      </c>
      <c r="G76" s="32">
        <v>0</v>
      </c>
      <c r="H76" s="32">
        <v>0</v>
      </c>
      <c r="I76" s="33">
        <v>28947.55</v>
      </c>
      <c r="J76" s="32">
        <v>0</v>
      </c>
      <c r="K76" s="32">
        <v>9649.18</v>
      </c>
      <c r="L76" s="32"/>
      <c r="M76" s="32">
        <v>5439.6</v>
      </c>
      <c r="N76" s="36">
        <v>0</v>
      </c>
      <c r="O76" s="32">
        <v>3184.23</v>
      </c>
      <c r="P76" s="33">
        <f t="shared" si="0"/>
        <v>47220.56</v>
      </c>
      <c r="Q76" s="32">
        <v>3184.23</v>
      </c>
      <c r="R76" s="32">
        <v>9484.05</v>
      </c>
      <c r="S76" s="34">
        <v>5859.210000000003</v>
      </c>
      <c r="T76" s="34">
        <v>18527.49</v>
      </c>
      <c r="U76" s="35">
        <f t="shared" si="1"/>
        <v>28693.069999999996</v>
      </c>
    </row>
    <row r="77" spans="1:21" ht="18.75">
      <c r="A77" s="30" t="s">
        <v>208</v>
      </c>
      <c r="B77" s="31" t="s">
        <v>209</v>
      </c>
      <c r="C77" s="32">
        <v>28947.55</v>
      </c>
      <c r="D77" s="30"/>
      <c r="E77" s="32">
        <v>0</v>
      </c>
      <c r="F77" s="32">
        <v>0</v>
      </c>
      <c r="G77" s="32">
        <v>1608.2</v>
      </c>
      <c r="H77" s="32">
        <v>0</v>
      </c>
      <c r="I77" s="33">
        <v>30555.75</v>
      </c>
      <c r="J77" s="32">
        <v>0</v>
      </c>
      <c r="K77" s="32">
        <v>10185.25</v>
      </c>
      <c r="L77" s="32"/>
      <c r="M77" s="32">
        <v>5439.6</v>
      </c>
      <c r="N77" s="36">
        <v>0</v>
      </c>
      <c r="O77" s="32">
        <v>3184.23</v>
      </c>
      <c r="P77" s="33">
        <f t="shared" si="0"/>
        <v>49364.83</v>
      </c>
      <c r="Q77" s="32">
        <v>3184.23</v>
      </c>
      <c r="R77" s="32">
        <v>10334.42</v>
      </c>
      <c r="S77" s="34">
        <v>1100.0099999999998</v>
      </c>
      <c r="T77" s="34">
        <v>14618.66</v>
      </c>
      <c r="U77" s="35">
        <f t="shared" si="1"/>
        <v>34746.17</v>
      </c>
    </row>
    <row r="78" spans="1:21" ht="18.75">
      <c r="A78" s="30" t="s">
        <v>210</v>
      </c>
      <c r="B78" s="31" t="s">
        <v>211</v>
      </c>
      <c r="C78" s="32">
        <v>28947.55</v>
      </c>
      <c r="D78" s="30"/>
      <c r="E78" s="32">
        <v>0</v>
      </c>
      <c r="F78" s="32">
        <v>0</v>
      </c>
      <c r="G78" s="32">
        <v>0</v>
      </c>
      <c r="H78" s="32">
        <v>0</v>
      </c>
      <c r="I78" s="33">
        <v>28947.55</v>
      </c>
      <c r="J78" s="32">
        <v>0</v>
      </c>
      <c r="K78" s="32">
        <v>9649.18</v>
      </c>
      <c r="L78" s="32"/>
      <c r="M78" s="32">
        <v>5222.42</v>
      </c>
      <c r="N78" s="36">
        <v>0</v>
      </c>
      <c r="O78" s="32">
        <v>0</v>
      </c>
      <c r="P78" s="33">
        <f t="shared" si="0"/>
        <v>43819.149999999994</v>
      </c>
      <c r="Q78" s="32">
        <v>3184.23</v>
      </c>
      <c r="R78" s="32">
        <v>8660.53</v>
      </c>
      <c r="S78" s="34">
        <v>3979.9499999999985</v>
      </c>
      <c r="T78" s="34">
        <v>15824.71</v>
      </c>
      <c r="U78" s="35">
        <f t="shared" si="1"/>
        <v>27994.439999999995</v>
      </c>
    </row>
    <row r="79" spans="1:21" ht="18.75">
      <c r="A79" s="30" t="s">
        <v>212</v>
      </c>
      <c r="B79" s="31" t="s">
        <v>213</v>
      </c>
      <c r="C79" s="32">
        <v>28947.55</v>
      </c>
      <c r="D79" s="30"/>
      <c r="E79" s="32">
        <v>0</v>
      </c>
      <c r="F79" s="32">
        <v>0</v>
      </c>
      <c r="G79" s="32">
        <v>2251.47</v>
      </c>
      <c r="H79" s="32">
        <v>0</v>
      </c>
      <c r="I79" s="33">
        <v>31199.02</v>
      </c>
      <c r="J79" s="32">
        <v>0</v>
      </c>
      <c r="K79" s="32">
        <v>10399.67</v>
      </c>
      <c r="L79" s="32"/>
      <c r="M79" s="32">
        <v>5053.48</v>
      </c>
      <c r="N79" s="36">
        <v>0</v>
      </c>
      <c r="O79" s="32">
        <v>0</v>
      </c>
      <c r="P79" s="33">
        <f t="shared" si="0"/>
        <v>46652.17</v>
      </c>
      <c r="Q79" s="32">
        <v>3184.23</v>
      </c>
      <c r="R79" s="32">
        <v>9590.34</v>
      </c>
      <c r="S79" s="34">
        <v>7930.260000000002</v>
      </c>
      <c r="T79" s="34">
        <v>20704.83</v>
      </c>
      <c r="U79" s="35">
        <f t="shared" si="1"/>
        <v>25947.339999999997</v>
      </c>
    </row>
    <row r="80" spans="1:21" ht="18.75">
      <c r="A80" s="30" t="s">
        <v>214</v>
      </c>
      <c r="B80" s="31" t="s">
        <v>215</v>
      </c>
      <c r="C80" s="32">
        <v>28947.55</v>
      </c>
      <c r="D80" s="30"/>
      <c r="E80" s="32">
        <v>0</v>
      </c>
      <c r="F80" s="32">
        <v>0</v>
      </c>
      <c r="G80" s="32">
        <v>0</v>
      </c>
      <c r="H80" s="32">
        <v>0</v>
      </c>
      <c r="I80" s="33">
        <v>28947.55</v>
      </c>
      <c r="J80" s="32">
        <v>0</v>
      </c>
      <c r="K80" s="32">
        <v>9649.18</v>
      </c>
      <c r="L80" s="32"/>
      <c r="M80" s="32">
        <v>5222.42</v>
      </c>
      <c r="N80" s="36">
        <v>0</v>
      </c>
      <c r="O80" s="32">
        <v>0</v>
      </c>
      <c r="P80" s="33">
        <f t="shared" si="0"/>
        <v>43819.149999999994</v>
      </c>
      <c r="Q80" s="32">
        <v>3184.23</v>
      </c>
      <c r="R80" s="32">
        <v>8816.94</v>
      </c>
      <c r="S80" s="34">
        <v>6939.6799999999985</v>
      </c>
      <c r="T80" s="34">
        <v>18940.85</v>
      </c>
      <c r="U80" s="35">
        <f t="shared" si="1"/>
        <v>24878.299999999996</v>
      </c>
    </row>
    <row r="81" spans="1:21" ht="18.75">
      <c r="A81" s="30" t="s">
        <v>216</v>
      </c>
      <c r="B81" s="31" t="s">
        <v>217</v>
      </c>
      <c r="C81" s="32">
        <v>28947.55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28947.55</v>
      </c>
      <c r="J81" s="32">
        <v>0</v>
      </c>
      <c r="K81" s="32">
        <v>9649.18</v>
      </c>
      <c r="L81" s="32"/>
      <c r="M81" s="32">
        <v>5222.42</v>
      </c>
      <c r="N81" s="36">
        <v>0</v>
      </c>
      <c r="O81" s="32">
        <v>0</v>
      </c>
      <c r="P81" s="33">
        <f t="shared" si="0"/>
        <v>43819.149999999994</v>
      </c>
      <c r="Q81" s="32">
        <v>3184.23</v>
      </c>
      <c r="R81" s="32">
        <v>8712.67</v>
      </c>
      <c r="S81" s="34">
        <v>6207.879999999999</v>
      </c>
      <c r="T81" s="34">
        <v>18104.78</v>
      </c>
      <c r="U81" s="35">
        <f t="shared" si="1"/>
        <v>25714.369999999995</v>
      </c>
    </row>
    <row r="82" spans="1:21" ht="18.75">
      <c r="A82" s="30" t="s">
        <v>218</v>
      </c>
      <c r="B82" s="31" t="s">
        <v>219</v>
      </c>
      <c r="C82" s="32">
        <v>28947.55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28947.55</v>
      </c>
      <c r="J82" s="32">
        <v>0</v>
      </c>
      <c r="K82" s="32">
        <v>9649.18</v>
      </c>
      <c r="L82" s="32"/>
      <c r="M82" s="32">
        <v>5439.6</v>
      </c>
      <c r="N82" s="36">
        <v>0</v>
      </c>
      <c r="O82" s="32">
        <v>3184.23</v>
      </c>
      <c r="P82" s="33">
        <f t="shared" si="0"/>
        <v>47220.56</v>
      </c>
      <c r="Q82" s="32">
        <v>3184.23</v>
      </c>
      <c r="R82" s="32">
        <v>8088.17</v>
      </c>
      <c r="S82" s="34">
        <v>7766.660000000002</v>
      </c>
      <c r="T82" s="34">
        <v>19039.06</v>
      </c>
      <c r="U82" s="35">
        <f t="shared" si="1"/>
        <v>28181.499999999996</v>
      </c>
    </row>
    <row r="83" spans="1:21" ht="18.75">
      <c r="A83" s="30" t="s">
        <v>220</v>
      </c>
      <c r="B83" s="31" t="s">
        <v>221</v>
      </c>
      <c r="C83" s="32">
        <v>28947.55</v>
      </c>
      <c r="D83" s="30" t="s">
        <v>222</v>
      </c>
      <c r="E83" s="32">
        <f>6256.73-1990.78</f>
        <v>4265.95</v>
      </c>
      <c r="F83" s="32">
        <v>0</v>
      </c>
      <c r="G83" s="32">
        <v>0</v>
      </c>
      <c r="H83" s="32">
        <v>0</v>
      </c>
      <c r="I83" s="33">
        <f>C83+E83</f>
        <v>33213.5</v>
      </c>
      <c r="J83" s="32">
        <v>0</v>
      </c>
      <c r="K83" s="32">
        <v>11071.17</v>
      </c>
      <c r="L83" s="32"/>
      <c r="M83" s="32">
        <v>5294.81</v>
      </c>
      <c r="N83" s="36">
        <v>1990.7800000000007</v>
      </c>
      <c r="O83" s="32">
        <v>0</v>
      </c>
      <c r="P83" s="33">
        <f t="shared" si="0"/>
        <v>51570.259999999995</v>
      </c>
      <c r="Q83" s="32">
        <v>3184.23</v>
      </c>
      <c r="R83" s="32">
        <v>10876.45</v>
      </c>
      <c r="S83" s="34">
        <v>3568.919999999998</v>
      </c>
      <c r="T83" s="34">
        <v>17629.6</v>
      </c>
      <c r="U83" s="35">
        <f t="shared" si="1"/>
        <v>33940.659999999996</v>
      </c>
    </row>
    <row r="84" spans="1:21" ht="18.75">
      <c r="A84" s="30" t="s">
        <v>223</v>
      </c>
      <c r="B84" s="31" t="s">
        <v>224</v>
      </c>
      <c r="C84" s="32">
        <v>28947.55</v>
      </c>
      <c r="D84" s="30"/>
      <c r="E84" s="32">
        <v>0</v>
      </c>
      <c r="F84" s="32">
        <v>0</v>
      </c>
      <c r="G84" s="32">
        <v>0</v>
      </c>
      <c r="H84" s="32">
        <v>0</v>
      </c>
      <c r="I84" s="33">
        <v>28947.55</v>
      </c>
      <c r="J84" s="32">
        <v>0</v>
      </c>
      <c r="K84" s="32">
        <v>9649.18</v>
      </c>
      <c r="L84" s="32"/>
      <c r="M84" s="32">
        <v>10201.71</v>
      </c>
      <c r="N84" s="36">
        <v>0</v>
      </c>
      <c r="O84" s="32">
        <v>0</v>
      </c>
      <c r="P84" s="33">
        <f t="shared" si="0"/>
        <v>48798.439999999995</v>
      </c>
      <c r="Q84" s="32">
        <v>3184.23</v>
      </c>
      <c r="R84" s="32">
        <v>8869.08</v>
      </c>
      <c r="S84" s="34">
        <v>8045.109999999999</v>
      </c>
      <c r="T84" s="34">
        <v>20098.42</v>
      </c>
      <c r="U84" s="35">
        <f t="shared" si="1"/>
        <v>28700.019999999997</v>
      </c>
    </row>
    <row r="85" spans="1:21" ht="18.75">
      <c r="A85" s="30" t="s">
        <v>225</v>
      </c>
      <c r="B85" s="31" t="s">
        <v>226</v>
      </c>
      <c r="C85" s="32">
        <v>28947.55</v>
      </c>
      <c r="D85" s="30"/>
      <c r="E85" s="32">
        <v>0</v>
      </c>
      <c r="F85" s="32">
        <v>0</v>
      </c>
      <c r="G85" s="32">
        <v>9649.17</v>
      </c>
      <c r="H85" s="32">
        <v>4833.72</v>
      </c>
      <c r="I85" s="33">
        <v>33763</v>
      </c>
      <c r="J85" s="32">
        <v>0</v>
      </c>
      <c r="K85" s="32">
        <v>11254.33</v>
      </c>
      <c r="L85" s="32"/>
      <c r="M85" s="32">
        <v>5823.98</v>
      </c>
      <c r="N85" s="36">
        <v>0</v>
      </c>
      <c r="O85" s="32">
        <v>3184.23</v>
      </c>
      <c r="P85" s="33">
        <f t="shared" si="0"/>
        <v>54025.54</v>
      </c>
      <c r="Q85" s="32">
        <v>3184.23</v>
      </c>
      <c r="R85" s="32">
        <v>11406.13</v>
      </c>
      <c r="S85" s="34">
        <v>3287.480000000001</v>
      </c>
      <c r="T85" s="34">
        <v>17877.84</v>
      </c>
      <c r="U85" s="35">
        <f t="shared" si="1"/>
        <v>36147.7</v>
      </c>
    </row>
    <row r="86" spans="1:21" ht="18.75">
      <c r="A86" s="30" t="s">
        <v>227</v>
      </c>
      <c r="B86" s="31" t="s">
        <v>228</v>
      </c>
      <c r="C86" s="32">
        <v>28947.55</v>
      </c>
      <c r="D86" s="30"/>
      <c r="E86" s="32">
        <v>0</v>
      </c>
      <c r="F86" s="32">
        <v>0</v>
      </c>
      <c r="G86" s="32">
        <v>0</v>
      </c>
      <c r="H86" s="32">
        <v>0</v>
      </c>
      <c r="I86" s="33">
        <v>28947.55</v>
      </c>
      <c r="J86" s="32">
        <v>0</v>
      </c>
      <c r="K86" s="32">
        <v>9649.18</v>
      </c>
      <c r="L86" s="32"/>
      <c r="M86" s="32">
        <v>5294.81</v>
      </c>
      <c r="N86" s="36">
        <v>0</v>
      </c>
      <c r="O86" s="32">
        <v>0</v>
      </c>
      <c r="P86" s="33">
        <f t="shared" si="0"/>
        <v>43891.53999999999</v>
      </c>
      <c r="Q86" s="32">
        <v>3184.23</v>
      </c>
      <c r="R86" s="32">
        <v>8764.8</v>
      </c>
      <c r="S86" s="34">
        <v>6295.200000000001</v>
      </c>
      <c r="T86" s="34">
        <v>18244.23</v>
      </c>
      <c r="U86" s="35">
        <f t="shared" si="1"/>
        <v>25647.309999999994</v>
      </c>
    </row>
    <row r="87" spans="1:21" ht="18.75">
      <c r="A87" s="30" t="s">
        <v>229</v>
      </c>
      <c r="B87" s="31" t="s">
        <v>230</v>
      </c>
      <c r="C87" s="32">
        <v>28947.55</v>
      </c>
      <c r="D87" s="30"/>
      <c r="E87" s="32">
        <v>0</v>
      </c>
      <c r="F87" s="32">
        <v>0</v>
      </c>
      <c r="G87" s="32">
        <v>0</v>
      </c>
      <c r="H87" s="32">
        <v>0</v>
      </c>
      <c r="I87" s="33">
        <v>28947.55</v>
      </c>
      <c r="J87" s="32">
        <v>0</v>
      </c>
      <c r="K87" s="32">
        <v>9649.18</v>
      </c>
      <c r="L87" s="32"/>
      <c r="M87" s="32">
        <v>5222.42</v>
      </c>
      <c r="N87" s="36">
        <v>0</v>
      </c>
      <c r="O87" s="32">
        <v>0</v>
      </c>
      <c r="P87" s="33">
        <f t="shared" si="0"/>
        <v>43819.149999999994</v>
      </c>
      <c r="Q87" s="32">
        <v>3184.23</v>
      </c>
      <c r="R87" s="32">
        <v>8764.8</v>
      </c>
      <c r="S87" s="34">
        <v>5168.790000000001</v>
      </c>
      <c r="T87" s="34">
        <v>17117.82</v>
      </c>
      <c r="U87" s="35">
        <f t="shared" si="1"/>
        <v>26701.329999999994</v>
      </c>
    </row>
    <row r="88" spans="1:21" ht="18.75">
      <c r="A88" s="30" t="s">
        <v>231</v>
      </c>
      <c r="B88" s="31" t="s">
        <v>232</v>
      </c>
      <c r="C88" s="32">
        <v>28947.55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28947.55</v>
      </c>
      <c r="J88" s="32">
        <v>0</v>
      </c>
      <c r="K88" s="32">
        <v>9649.18</v>
      </c>
      <c r="L88" s="32"/>
      <c r="M88" s="32">
        <v>4377.73</v>
      </c>
      <c r="N88" s="36">
        <v>0</v>
      </c>
      <c r="O88" s="32">
        <v>0</v>
      </c>
      <c r="P88" s="33">
        <f t="shared" si="0"/>
        <v>42974.45999999999</v>
      </c>
      <c r="Q88" s="32">
        <v>3184.23</v>
      </c>
      <c r="R88" s="32">
        <v>8869.08</v>
      </c>
      <c r="S88" s="34">
        <v>3182.810000000001</v>
      </c>
      <c r="T88" s="34">
        <v>15236.12</v>
      </c>
      <c r="U88" s="35">
        <f t="shared" si="1"/>
        <v>27738.33999999999</v>
      </c>
    </row>
    <row r="89" spans="1:21" ht="18.75">
      <c r="A89" s="30" t="s">
        <v>233</v>
      </c>
      <c r="B89" s="31" t="s">
        <v>234</v>
      </c>
      <c r="C89" s="32">
        <v>28947.55</v>
      </c>
      <c r="D89" s="30"/>
      <c r="E89" s="32">
        <v>0</v>
      </c>
      <c r="F89" s="32">
        <v>0</v>
      </c>
      <c r="G89" s="32">
        <v>0</v>
      </c>
      <c r="H89" s="32">
        <v>0</v>
      </c>
      <c r="I89" s="33">
        <v>28947.55</v>
      </c>
      <c r="J89" s="32">
        <v>0</v>
      </c>
      <c r="K89" s="32">
        <v>9649.18</v>
      </c>
      <c r="L89" s="32"/>
      <c r="M89" s="32">
        <v>5439.6</v>
      </c>
      <c r="N89" s="36">
        <v>0</v>
      </c>
      <c r="O89" s="32">
        <v>0</v>
      </c>
      <c r="P89" s="33">
        <f t="shared" si="0"/>
        <v>44036.329999999994</v>
      </c>
      <c r="Q89" s="32">
        <v>3184.23</v>
      </c>
      <c r="R89" s="32">
        <v>8764.8</v>
      </c>
      <c r="S89" s="34">
        <v>1100.0100000000016</v>
      </c>
      <c r="T89" s="34">
        <v>13049.04</v>
      </c>
      <c r="U89" s="35">
        <f t="shared" si="1"/>
        <v>30987.289999999994</v>
      </c>
    </row>
    <row r="90" spans="1:21" ht="18.75">
      <c r="A90" s="30" t="s">
        <v>235</v>
      </c>
      <c r="B90" s="31" t="s">
        <v>236</v>
      </c>
      <c r="C90" s="32">
        <v>28947.55</v>
      </c>
      <c r="D90" s="30"/>
      <c r="E90" s="32">
        <v>0</v>
      </c>
      <c r="F90" s="32">
        <v>0</v>
      </c>
      <c r="G90" s="32">
        <v>6432.78</v>
      </c>
      <c r="H90" s="32">
        <v>1617.33</v>
      </c>
      <c r="I90" s="33">
        <v>33763</v>
      </c>
      <c r="J90" s="32">
        <v>0</v>
      </c>
      <c r="K90" s="32">
        <v>11254.33</v>
      </c>
      <c r="L90" s="32"/>
      <c r="M90" s="32">
        <v>5294.81</v>
      </c>
      <c r="N90" s="36">
        <v>0</v>
      </c>
      <c r="O90" s="32">
        <v>0</v>
      </c>
      <c r="P90" s="33">
        <f t="shared" si="0"/>
        <v>50312.14</v>
      </c>
      <c r="Q90" s="32">
        <v>3184.23</v>
      </c>
      <c r="R90" s="32">
        <v>10634.74</v>
      </c>
      <c r="S90" s="34">
        <v>1100.0099999999998</v>
      </c>
      <c r="T90" s="34">
        <v>14918.98</v>
      </c>
      <c r="U90" s="35">
        <f t="shared" si="1"/>
        <v>35393.16</v>
      </c>
    </row>
    <row r="91" spans="1:21" ht="18.75">
      <c r="A91" s="30" t="s">
        <v>237</v>
      </c>
      <c r="B91" s="31" t="s">
        <v>238</v>
      </c>
      <c r="C91" s="32">
        <v>28947.55</v>
      </c>
      <c r="D91" s="30"/>
      <c r="E91" s="32">
        <v>0</v>
      </c>
      <c r="F91" s="32">
        <v>0</v>
      </c>
      <c r="G91" s="32">
        <v>6432.78</v>
      </c>
      <c r="H91" s="32">
        <v>1617.33</v>
      </c>
      <c r="I91" s="33">
        <v>33763</v>
      </c>
      <c r="J91" s="32">
        <v>0</v>
      </c>
      <c r="K91" s="32">
        <v>11254.33</v>
      </c>
      <c r="L91" s="32"/>
      <c r="M91" s="32">
        <v>5222.42</v>
      </c>
      <c r="N91" s="36">
        <v>0</v>
      </c>
      <c r="O91" s="32">
        <v>0</v>
      </c>
      <c r="P91" s="33">
        <f t="shared" si="0"/>
        <v>50239.75</v>
      </c>
      <c r="Q91" s="32">
        <v>3184.23</v>
      </c>
      <c r="R91" s="32">
        <v>10530.47</v>
      </c>
      <c r="S91" s="34">
        <v>1368.5800000000013</v>
      </c>
      <c r="T91" s="34">
        <v>15083.28</v>
      </c>
      <c r="U91" s="35">
        <f t="shared" si="1"/>
        <v>35156.47</v>
      </c>
    </row>
    <row r="92" spans="1:21" ht="18.75">
      <c r="A92" s="30" t="s">
        <v>239</v>
      </c>
      <c r="B92" s="31" t="s">
        <v>240</v>
      </c>
      <c r="C92" s="32">
        <v>28947.55</v>
      </c>
      <c r="D92" s="30"/>
      <c r="E92" s="32">
        <v>0</v>
      </c>
      <c r="F92" s="32">
        <v>0</v>
      </c>
      <c r="G92" s="32">
        <v>0</v>
      </c>
      <c r="H92" s="32">
        <v>0</v>
      </c>
      <c r="I92" s="33">
        <v>28947.55</v>
      </c>
      <c r="J92" s="32">
        <v>0</v>
      </c>
      <c r="K92" s="32">
        <v>9649.18</v>
      </c>
      <c r="L92" s="32"/>
      <c r="M92" s="32">
        <v>5294.81</v>
      </c>
      <c r="N92" s="36">
        <v>0</v>
      </c>
      <c r="O92" s="32">
        <v>0</v>
      </c>
      <c r="P92" s="33">
        <f t="shared" si="0"/>
        <v>43891.53999999999</v>
      </c>
      <c r="Q92" s="32">
        <v>3184.23</v>
      </c>
      <c r="R92" s="32">
        <v>8712.67</v>
      </c>
      <c r="S92" s="34">
        <v>1100.0099999999998</v>
      </c>
      <c r="T92" s="34">
        <v>12996.91</v>
      </c>
      <c r="U92" s="35">
        <f t="shared" si="1"/>
        <v>30894.629999999994</v>
      </c>
    </row>
    <row r="93" spans="1:21" ht="18.75">
      <c r="A93" s="30" t="s">
        <v>241</v>
      </c>
      <c r="B93" s="31" t="s">
        <v>242</v>
      </c>
      <c r="C93" s="32">
        <v>28947.55</v>
      </c>
      <c r="D93" s="30"/>
      <c r="E93" s="32">
        <v>0</v>
      </c>
      <c r="F93" s="32">
        <v>0</v>
      </c>
      <c r="G93" s="32">
        <f>19298.34-9649.17</f>
        <v>9649.17</v>
      </c>
      <c r="H93" s="32">
        <v>9667.44</v>
      </c>
      <c r="I93" s="33">
        <f>C93+G93-H93</f>
        <v>28929.28</v>
      </c>
      <c r="J93" s="32">
        <v>0</v>
      </c>
      <c r="K93" s="32">
        <v>11254.33</v>
      </c>
      <c r="L93" s="32"/>
      <c r="M93" s="32">
        <v>5823.98</v>
      </c>
      <c r="N93" s="36">
        <v>9649.17</v>
      </c>
      <c r="O93" s="32">
        <v>3184.23</v>
      </c>
      <c r="P93" s="33">
        <f t="shared" si="0"/>
        <v>58840.99</v>
      </c>
      <c r="Q93" s="32">
        <v>3184.23</v>
      </c>
      <c r="R93" s="32">
        <v>12730.38</v>
      </c>
      <c r="S93" s="34">
        <v>5776.19</v>
      </c>
      <c r="T93" s="34">
        <v>21690.8</v>
      </c>
      <c r="U93" s="35">
        <f t="shared" si="1"/>
        <v>37150.19</v>
      </c>
    </row>
    <row r="94" spans="1:21" ht="18.75">
      <c r="A94" s="30" t="s">
        <v>243</v>
      </c>
      <c r="B94" s="31" t="s">
        <v>244</v>
      </c>
      <c r="C94" s="32">
        <v>28947.55</v>
      </c>
      <c r="D94" s="30"/>
      <c r="E94" s="32">
        <v>0</v>
      </c>
      <c r="F94" s="32">
        <v>0</v>
      </c>
      <c r="G94" s="32">
        <v>5789.5</v>
      </c>
      <c r="H94" s="32">
        <v>974.05</v>
      </c>
      <c r="I94" s="33">
        <v>33763</v>
      </c>
      <c r="J94" s="32">
        <v>0</v>
      </c>
      <c r="K94" s="32">
        <v>11254.33</v>
      </c>
      <c r="L94" s="32"/>
      <c r="M94" s="32">
        <v>5439.6</v>
      </c>
      <c r="N94" s="36">
        <v>0</v>
      </c>
      <c r="O94" s="32">
        <v>3184.23</v>
      </c>
      <c r="P94" s="33">
        <f t="shared" si="0"/>
        <v>53641.16</v>
      </c>
      <c r="Q94" s="32">
        <v>3184.23</v>
      </c>
      <c r="R94" s="32">
        <v>11510.41</v>
      </c>
      <c r="S94" s="34">
        <v>1100.0099999999998</v>
      </c>
      <c r="T94" s="34">
        <v>15794.65</v>
      </c>
      <c r="U94" s="35">
        <f t="shared" si="1"/>
        <v>37846.51</v>
      </c>
    </row>
    <row r="95" spans="1:21" ht="18.75">
      <c r="A95" s="30" t="s">
        <v>245</v>
      </c>
      <c r="B95" s="38" t="s">
        <v>246</v>
      </c>
      <c r="C95" s="32">
        <v>28947.55</v>
      </c>
      <c r="D95" s="30" t="s">
        <v>247</v>
      </c>
      <c r="E95" s="32">
        <v>5525.43</v>
      </c>
      <c r="F95" s="32">
        <v>0</v>
      </c>
      <c r="G95" s="32">
        <v>0</v>
      </c>
      <c r="H95" s="32">
        <v>59.93</v>
      </c>
      <c r="I95" s="33">
        <v>34413.05</v>
      </c>
      <c r="J95" s="32">
        <v>0</v>
      </c>
      <c r="K95" s="32">
        <v>11254.33</v>
      </c>
      <c r="L95" s="32"/>
      <c r="M95" s="32">
        <v>5222.42</v>
      </c>
      <c r="N95" s="36">
        <v>0</v>
      </c>
      <c r="O95" s="32">
        <v>0</v>
      </c>
      <c r="P95" s="33">
        <f t="shared" si="0"/>
        <v>50889.8</v>
      </c>
      <c r="Q95" s="32">
        <v>3184.23</v>
      </c>
      <c r="R95" s="32">
        <v>10709.23</v>
      </c>
      <c r="S95" s="34">
        <v>8983.940000000002</v>
      </c>
      <c r="T95" s="34">
        <v>22877.4</v>
      </c>
      <c r="U95" s="35">
        <f t="shared" si="1"/>
        <v>28012.4</v>
      </c>
    </row>
    <row r="96" spans="1:21" ht="18.75">
      <c r="A96" s="30" t="s">
        <v>248</v>
      </c>
      <c r="B96" s="31" t="s">
        <v>249</v>
      </c>
      <c r="C96" s="32">
        <v>28947.55</v>
      </c>
      <c r="D96" s="30"/>
      <c r="E96" s="32">
        <v>0</v>
      </c>
      <c r="F96" s="32">
        <v>0</v>
      </c>
      <c r="G96" s="32">
        <v>0</v>
      </c>
      <c r="H96" s="32">
        <v>0</v>
      </c>
      <c r="I96" s="33">
        <v>28947.55</v>
      </c>
      <c r="J96" s="32">
        <v>0</v>
      </c>
      <c r="K96" s="32">
        <v>9649.18</v>
      </c>
      <c r="L96" s="32"/>
      <c r="M96" s="32">
        <v>5294.81</v>
      </c>
      <c r="N96" s="36">
        <v>0</v>
      </c>
      <c r="O96" s="32">
        <v>0</v>
      </c>
      <c r="P96" s="33">
        <f t="shared" si="0"/>
        <v>43891.53999999999</v>
      </c>
      <c r="Q96" s="32">
        <v>3184.23</v>
      </c>
      <c r="R96" s="32">
        <v>8316.31</v>
      </c>
      <c r="S96" s="34">
        <v>9334.26</v>
      </c>
      <c r="T96" s="34">
        <v>20834.8</v>
      </c>
      <c r="U96" s="35">
        <f t="shared" si="1"/>
        <v>23056.739999999994</v>
      </c>
    </row>
    <row r="97" spans="1:21" ht="18.75">
      <c r="A97" s="30" t="s">
        <v>250</v>
      </c>
      <c r="B97" s="31" t="s">
        <v>251</v>
      </c>
      <c r="C97" s="32">
        <v>28947.55</v>
      </c>
      <c r="D97" s="30" t="s">
        <v>252</v>
      </c>
      <c r="E97" s="32">
        <v>4875.38</v>
      </c>
      <c r="F97" s="32">
        <v>0</v>
      </c>
      <c r="G97" s="32">
        <v>0</v>
      </c>
      <c r="H97" s="32">
        <v>59.93</v>
      </c>
      <c r="I97" s="33">
        <v>33763</v>
      </c>
      <c r="J97" s="32">
        <v>0</v>
      </c>
      <c r="K97" s="32">
        <v>11254.33</v>
      </c>
      <c r="L97" s="32"/>
      <c r="M97" s="32">
        <v>5823.98</v>
      </c>
      <c r="N97" s="36">
        <v>0</v>
      </c>
      <c r="O97" s="32">
        <v>3184.23</v>
      </c>
      <c r="P97" s="33">
        <f t="shared" si="0"/>
        <v>54025.54</v>
      </c>
      <c r="Q97" s="32">
        <v>3184.23</v>
      </c>
      <c r="R97" s="32">
        <v>11353.99</v>
      </c>
      <c r="S97" s="34">
        <v>7290.01</v>
      </c>
      <c r="T97" s="34">
        <v>21828.23</v>
      </c>
      <c r="U97" s="35">
        <f t="shared" si="1"/>
        <v>32197.31</v>
      </c>
    </row>
  </sheetData>
  <sheetProtection selectLockedCells="1" selectUnlockedCells="1"/>
  <mergeCells count="30">
    <mergeCell ref="A1:U1"/>
    <mergeCell ref="A2:U2"/>
    <mergeCell ref="A3:U3"/>
    <mergeCell ref="A6:A13"/>
    <mergeCell ref="B6:B13"/>
    <mergeCell ref="C6:H6"/>
    <mergeCell ref="I6:I13"/>
    <mergeCell ref="J6:O10"/>
    <mergeCell ref="P6:P13"/>
    <mergeCell ref="Q6:R9"/>
    <mergeCell ref="S6:S13"/>
    <mergeCell ref="T6:T13"/>
    <mergeCell ref="U6:U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N11:N13"/>
    <mergeCell ref="O11:O13"/>
    <mergeCell ref="Q11:Q13"/>
    <mergeCell ref="R11:R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view="pageBreakPreview" zoomScale="83" zoomScaleSheetLayoutView="83" workbookViewId="0" topLeftCell="A1">
      <selection activeCell="J11" sqref="J11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13.57421875" style="0" customWidth="1"/>
    <col min="4" max="4" width="23.00390625" style="0" customWidth="1"/>
    <col min="5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>
      <c r="A5" s="5"/>
      <c r="B5" s="5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 t="s">
        <v>2</v>
      </c>
    </row>
    <row r="6" spans="1:21" ht="18.75" customHeight="1">
      <c r="A6" s="9" t="s">
        <v>253</v>
      </c>
      <c r="B6" s="9" t="s">
        <v>4</v>
      </c>
      <c r="C6" s="10"/>
      <c r="D6" s="10"/>
      <c r="E6" s="10"/>
      <c r="F6" s="10"/>
      <c r="G6" s="10"/>
      <c r="H6" s="10"/>
      <c r="I6" s="11" t="s">
        <v>5</v>
      </c>
      <c r="J6" s="11" t="s">
        <v>6</v>
      </c>
      <c r="K6" s="11"/>
      <c r="L6" s="11"/>
      <c r="M6" s="11"/>
      <c r="N6" s="11"/>
      <c r="O6" s="11"/>
      <c r="P6" s="12" t="s">
        <v>7</v>
      </c>
      <c r="Q6" s="13" t="s">
        <v>8</v>
      </c>
      <c r="R6" s="13"/>
      <c r="S6" s="14" t="s">
        <v>9</v>
      </c>
      <c r="T6" s="14" t="s">
        <v>10</v>
      </c>
      <c r="U6" s="15" t="s">
        <v>11</v>
      </c>
    </row>
    <row r="7" spans="1:21" ht="18.75" customHeight="1">
      <c r="A7" s="9"/>
      <c r="B7" s="9"/>
      <c r="C7" s="16" t="s">
        <v>12</v>
      </c>
      <c r="D7" s="16"/>
      <c r="E7" s="16"/>
      <c r="F7" s="16"/>
      <c r="G7" s="16"/>
      <c r="H7" s="16"/>
      <c r="I7" s="11"/>
      <c r="J7" s="11"/>
      <c r="K7" s="11"/>
      <c r="L7" s="11"/>
      <c r="M7" s="11"/>
      <c r="N7" s="11"/>
      <c r="O7" s="11"/>
      <c r="P7" s="12"/>
      <c r="Q7" s="13"/>
      <c r="R7" s="13"/>
      <c r="S7" s="14"/>
      <c r="T7" s="14"/>
      <c r="U7" s="15"/>
    </row>
    <row r="8" spans="1:21" ht="18.75" customHeight="1">
      <c r="A8" s="9"/>
      <c r="B8" s="9"/>
      <c r="C8" s="16" t="s">
        <v>13</v>
      </c>
      <c r="D8" s="16"/>
      <c r="E8" s="16"/>
      <c r="F8" s="16"/>
      <c r="G8" s="16"/>
      <c r="H8" s="16"/>
      <c r="I8" s="11"/>
      <c r="J8" s="11"/>
      <c r="K8" s="11"/>
      <c r="L8" s="11"/>
      <c r="M8" s="11"/>
      <c r="N8" s="11"/>
      <c r="O8" s="11"/>
      <c r="P8" s="12"/>
      <c r="Q8" s="13"/>
      <c r="R8" s="13"/>
      <c r="S8" s="14"/>
      <c r="T8" s="14"/>
      <c r="U8" s="15"/>
    </row>
    <row r="9" spans="1:21" ht="18.75">
      <c r="A9" s="9"/>
      <c r="B9" s="9"/>
      <c r="C9" s="17"/>
      <c r="D9" s="18"/>
      <c r="E9" s="18"/>
      <c r="F9" s="18"/>
      <c r="G9" s="18"/>
      <c r="H9" s="19"/>
      <c r="I9" s="11"/>
      <c r="J9" s="11"/>
      <c r="K9" s="11"/>
      <c r="L9" s="11"/>
      <c r="M9" s="11"/>
      <c r="N9" s="11"/>
      <c r="O9" s="11"/>
      <c r="P9" s="12"/>
      <c r="Q9" s="13"/>
      <c r="R9" s="13"/>
      <c r="S9" s="14"/>
      <c r="T9" s="14"/>
      <c r="U9" s="15"/>
    </row>
    <row r="10" spans="1:21" ht="18.75">
      <c r="A10" s="9"/>
      <c r="B10" s="9"/>
      <c r="C10" s="20"/>
      <c r="D10" s="21"/>
      <c r="E10" s="21"/>
      <c r="F10" s="21"/>
      <c r="G10" s="21"/>
      <c r="H10" s="22"/>
      <c r="I10" s="11"/>
      <c r="J10" s="11"/>
      <c r="K10" s="11"/>
      <c r="L10" s="11"/>
      <c r="M10" s="11"/>
      <c r="N10" s="11"/>
      <c r="O10" s="11"/>
      <c r="P10" s="12"/>
      <c r="Q10" s="23"/>
      <c r="R10" s="24"/>
      <c r="S10" s="14"/>
      <c r="T10" s="14"/>
      <c r="U10" s="15"/>
    </row>
    <row r="11" spans="1:21" ht="18.75" customHeight="1">
      <c r="A11" s="9"/>
      <c r="B11" s="9"/>
      <c r="C11" s="25" t="s">
        <v>14</v>
      </c>
      <c r="D11" s="26" t="s">
        <v>15</v>
      </c>
      <c r="E11" s="26"/>
      <c r="F11" s="25" t="s">
        <v>16</v>
      </c>
      <c r="G11" s="27" t="s">
        <v>17</v>
      </c>
      <c r="H11" s="27" t="s">
        <v>18</v>
      </c>
      <c r="I11" s="11"/>
      <c r="J11" s="28" t="s">
        <v>19</v>
      </c>
      <c r="K11" s="28" t="s">
        <v>20</v>
      </c>
      <c r="L11" s="28" t="s">
        <v>21</v>
      </c>
      <c r="M11" s="25" t="s">
        <v>22</v>
      </c>
      <c r="N11" s="25" t="s">
        <v>17</v>
      </c>
      <c r="O11" s="25" t="s">
        <v>23</v>
      </c>
      <c r="P11" s="12"/>
      <c r="Q11" s="25" t="s">
        <v>24</v>
      </c>
      <c r="R11" s="25" t="s">
        <v>25</v>
      </c>
      <c r="S11" s="14"/>
      <c r="T11" s="14"/>
      <c r="U11" s="15"/>
    </row>
    <row r="12" spans="1:21" ht="18.75" customHeight="1">
      <c r="A12" s="9"/>
      <c r="B12" s="9"/>
      <c r="C12" s="25"/>
      <c r="D12" s="29" t="s">
        <v>26</v>
      </c>
      <c r="E12" s="29" t="s">
        <v>27</v>
      </c>
      <c r="F12" s="25"/>
      <c r="G12" s="27"/>
      <c r="H12" s="27"/>
      <c r="I12" s="11"/>
      <c r="J12" s="28"/>
      <c r="K12" s="28"/>
      <c r="L12" s="28"/>
      <c r="M12" s="28"/>
      <c r="N12" s="28"/>
      <c r="O12" s="28"/>
      <c r="P12" s="12"/>
      <c r="Q12" s="25"/>
      <c r="R12" s="25"/>
      <c r="S12" s="14"/>
      <c r="T12" s="14"/>
      <c r="U12" s="15"/>
    </row>
    <row r="13" spans="1:21" ht="18.75">
      <c r="A13" s="9"/>
      <c r="B13" s="9"/>
      <c r="C13" s="25"/>
      <c r="D13" s="29"/>
      <c r="E13" s="29"/>
      <c r="F13" s="25"/>
      <c r="G13" s="27"/>
      <c r="H13" s="27"/>
      <c r="I13" s="11"/>
      <c r="J13" s="28"/>
      <c r="K13" s="28"/>
      <c r="L13" s="28"/>
      <c r="M13" s="25"/>
      <c r="N13" s="25"/>
      <c r="O13" s="25"/>
      <c r="P13" s="12"/>
      <c r="Q13" s="25"/>
      <c r="R13" s="25"/>
      <c r="S13" s="14"/>
      <c r="T13" s="14"/>
      <c r="U13" s="15"/>
    </row>
    <row r="14" spans="1:21" ht="18.75">
      <c r="A14" s="30" t="s">
        <v>254</v>
      </c>
      <c r="B14" s="39" t="s">
        <v>255</v>
      </c>
      <c r="C14" s="32">
        <v>27500.17</v>
      </c>
      <c r="D14" s="30"/>
      <c r="E14" s="32">
        <v>0</v>
      </c>
      <c r="F14" s="32">
        <v>0</v>
      </c>
      <c r="G14" s="32">
        <v>0</v>
      </c>
      <c r="H14" s="32">
        <v>0</v>
      </c>
      <c r="I14" s="33">
        <v>27500.17</v>
      </c>
      <c r="J14" s="32">
        <v>0</v>
      </c>
      <c r="K14" s="32">
        <v>9166.72</v>
      </c>
      <c r="L14" s="32"/>
      <c r="M14" s="32">
        <v>5029.34</v>
      </c>
      <c r="N14" s="36">
        <v>0</v>
      </c>
      <c r="O14" s="32">
        <v>0</v>
      </c>
      <c r="P14" s="33">
        <f aca="true" t="shared" si="0" ref="P14:P72">I14+J14+K14+L14+M14+N14+O14</f>
        <v>41696.229999999996</v>
      </c>
      <c r="Q14" s="32">
        <v>3025.02</v>
      </c>
      <c r="R14" s="32">
        <v>7794.16</v>
      </c>
      <c r="S14" s="34">
        <v>3238.1800000000007</v>
      </c>
      <c r="T14" s="34">
        <v>14057.36</v>
      </c>
      <c r="U14" s="35">
        <v>27638.869999999995</v>
      </c>
    </row>
    <row r="15" spans="1:21" ht="18.75">
      <c r="A15" s="30" t="s">
        <v>256</v>
      </c>
      <c r="B15" s="39" t="s">
        <v>257</v>
      </c>
      <c r="C15" s="32">
        <v>27500.17</v>
      </c>
      <c r="D15" s="30"/>
      <c r="E15" s="32">
        <v>0</v>
      </c>
      <c r="F15" s="32">
        <v>0</v>
      </c>
      <c r="G15" s="32">
        <v>0</v>
      </c>
      <c r="H15" s="32">
        <v>0</v>
      </c>
      <c r="I15" s="33">
        <v>27500.17</v>
      </c>
      <c r="J15" s="32">
        <v>0</v>
      </c>
      <c r="K15" s="32">
        <v>9166.72</v>
      </c>
      <c r="L15" s="32"/>
      <c r="M15" s="32">
        <v>5579.34</v>
      </c>
      <c r="N15" s="36">
        <v>0</v>
      </c>
      <c r="O15" s="32">
        <v>0</v>
      </c>
      <c r="P15" s="33">
        <f t="shared" si="0"/>
        <v>42246.229999999996</v>
      </c>
      <c r="Q15" s="32">
        <v>3025.02</v>
      </c>
      <c r="R15" s="32">
        <v>7972.52</v>
      </c>
      <c r="S15" s="34">
        <v>2400.009999999999</v>
      </c>
      <c r="T15" s="34">
        <v>13397.55</v>
      </c>
      <c r="U15" s="35">
        <v>28848.679999999997</v>
      </c>
    </row>
    <row r="16" spans="1:21" ht="18.75">
      <c r="A16" s="30" t="s">
        <v>258</v>
      </c>
      <c r="B16" s="39" t="s">
        <v>259</v>
      </c>
      <c r="C16" s="32">
        <v>27500.17</v>
      </c>
      <c r="D16" s="30"/>
      <c r="E16" s="32">
        <v>0</v>
      </c>
      <c r="F16" s="32">
        <v>0</v>
      </c>
      <c r="G16" s="32">
        <v>4197.39</v>
      </c>
      <c r="H16" s="32">
        <v>0</v>
      </c>
      <c r="I16" s="33">
        <v>31697.56</v>
      </c>
      <c r="J16" s="32">
        <v>0</v>
      </c>
      <c r="K16" s="32">
        <v>10565.85</v>
      </c>
      <c r="L16" s="32"/>
      <c r="M16" s="32">
        <v>0</v>
      </c>
      <c r="N16" s="36">
        <v>0</v>
      </c>
      <c r="O16" s="32">
        <v>0</v>
      </c>
      <c r="P16" s="33">
        <f t="shared" si="0"/>
        <v>42263.41</v>
      </c>
      <c r="Q16" s="32">
        <v>3025.02</v>
      </c>
      <c r="R16" s="32">
        <v>9921.2</v>
      </c>
      <c r="S16" s="34">
        <v>1752.4899999999984</v>
      </c>
      <c r="T16" s="34">
        <v>14698.71</v>
      </c>
      <c r="U16" s="35">
        <v>27564.699999999997</v>
      </c>
    </row>
    <row r="17" spans="1:21" ht="18.75">
      <c r="A17" s="30" t="s">
        <v>260</v>
      </c>
      <c r="B17" s="39" t="s">
        <v>261</v>
      </c>
      <c r="C17" s="32">
        <v>27500.17</v>
      </c>
      <c r="D17" s="30" t="s">
        <v>137</v>
      </c>
      <c r="E17" s="32">
        <v>4265.95</v>
      </c>
      <c r="F17" s="32">
        <v>0</v>
      </c>
      <c r="G17" s="32">
        <v>0</v>
      </c>
      <c r="H17" s="32">
        <v>0</v>
      </c>
      <c r="I17" s="33">
        <v>31766.12</v>
      </c>
      <c r="J17" s="32">
        <v>0</v>
      </c>
      <c r="K17" s="32">
        <v>10588.71</v>
      </c>
      <c r="L17" s="32"/>
      <c r="M17" s="32">
        <v>5053.48</v>
      </c>
      <c r="N17" s="36">
        <v>0</v>
      </c>
      <c r="O17" s="32">
        <v>0</v>
      </c>
      <c r="P17" s="33">
        <f t="shared" si="0"/>
        <v>47408.31</v>
      </c>
      <c r="Q17" s="32">
        <v>3025.02</v>
      </c>
      <c r="R17" s="32">
        <v>9737.79</v>
      </c>
      <c r="S17" s="34">
        <v>2129.929999999999</v>
      </c>
      <c r="T17" s="34">
        <v>14892.74</v>
      </c>
      <c r="U17" s="35">
        <v>32515.57</v>
      </c>
    </row>
    <row r="18" spans="1:21" ht="18.75">
      <c r="A18" s="30" t="s">
        <v>262</v>
      </c>
      <c r="B18" s="39" t="s">
        <v>263</v>
      </c>
      <c r="C18" s="32">
        <v>27500.17</v>
      </c>
      <c r="D18" s="30"/>
      <c r="E18" s="32">
        <v>0</v>
      </c>
      <c r="F18" s="32">
        <v>0</v>
      </c>
      <c r="G18" s="32">
        <v>0</v>
      </c>
      <c r="H18" s="32">
        <v>0</v>
      </c>
      <c r="I18" s="33">
        <v>27500.17</v>
      </c>
      <c r="J18" s="32">
        <v>0</v>
      </c>
      <c r="K18" s="32">
        <v>9166.72</v>
      </c>
      <c r="L18" s="32"/>
      <c r="M18" s="32">
        <v>5029.34</v>
      </c>
      <c r="N18" s="36">
        <v>0</v>
      </c>
      <c r="O18" s="32">
        <v>0</v>
      </c>
      <c r="P18" s="33">
        <f t="shared" si="0"/>
        <v>41696.229999999996</v>
      </c>
      <c r="Q18" s="32">
        <v>3025.02</v>
      </c>
      <c r="R18" s="32">
        <v>8382.15</v>
      </c>
      <c r="S18" s="34">
        <v>5823.19</v>
      </c>
      <c r="T18" s="34">
        <v>17230.36</v>
      </c>
      <c r="U18" s="35">
        <v>24465.869999999995</v>
      </c>
    </row>
    <row r="19" spans="1:21" ht="18.75">
      <c r="A19" s="30" t="s">
        <v>264</v>
      </c>
      <c r="B19" s="39" t="s">
        <v>265</v>
      </c>
      <c r="C19" s="32">
        <v>27500.17</v>
      </c>
      <c r="D19" s="30"/>
      <c r="E19" s="32">
        <v>0</v>
      </c>
      <c r="F19" s="32">
        <v>0</v>
      </c>
      <c r="G19" s="32">
        <v>0</v>
      </c>
      <c r="H19" s="32">
        <v>0</v>
      </c>
      <c r="I19" s="33">
        <v>27500.17</v>
      </c>
      <c r="J19" s="32">
        <v>0</v>
      </c>
      <c r="K19" s="32">
        <v>9166.72</v>
      </c>
      <c r="L19" s="32"/>
      <c r="M19" s="32">
        <v>5029.34</v>
      </c>
      <c r="N19" s="36">
        <v>0</v>
      </c>
      <c r="O19" s="32">
        <v>0</v>
      </c>
      <c r="P19" s="33">
        <f t="shared" si="0"/>
        <v>41696.229999999996</v>
      </c>
      <c r="Q19" s="32">
        <v>3025.02</v>
      </c>
      <c r="R19" s="32">
        <v>8382.15</v>
      </c>
      <c r="S19" s="34">
        <v>1380.360000000001</v>
      </c>
      <c r="T19" s="34">
        <v>12787.53</v>
      </c>
      <c r="U19" s="35">
        <v>28908.699999999997</v>
      </c>
    </row>
    <row r="20" spans="1:21" ht="18.75">
      <c r="A20" s="30" t="s">
        <v>266</v>
      </c>
      <c r="B20" s="39" t="s">
        <v>267</v>
      </c>
      <c r="C20" s="32">
        <v>27500.17</v>
      </c>
      <c r="D20" s="30"/>
      <c r="E20" s="32">
        <v>0</v>
      </c>
      <c r="F20" s="32">
        <v>0</v>
      </c>
      <c r="G20" s="32">
        <v>0</v>
      </c>
      <c r="H20" s="32">
        <v>0</v>
      </c>
      <c r="I20" s="33">
        <v>27500.17</v>
      </c>
      <c r="J20" s="32">
        <v>0</v>
      </c>
      <c r="K20" s="32">
        <v>9166.72</v>
      </c>
      <c r="L20" s="32"/>
      <c r="M20" s="32">
        <v>5053.48</v>
      </c>
      <c r="N20" s="36">
        <v>0</v>
      </c>
      <c r="O20" s="32">
        <v>0</v>
      </c>
      <c r="P20" s="33">
        <f t="shared" si="0"/>
        <v>41720.369999999995</v>
      </c>
      <c r="Q20" s="32">
        <v>3025.02</v>
      </c>
      <c r="R20" s="32">
        <v>8277.88</v>
      </c>
      <c r="S20" s="34">
        <v>1100.0100000000007</v>
      </c>
      <c r="T20" s="34">
        <v>12402.91</v>
      </c>
      <c r="U20" s="35">
        <v>29317.459999999995</v>
      </c>
    </row>
    <row r="21" spans="1:21" ht="18.75">
      <c r="A21" s="30" t="s">
        <v>268</v>
      </c>
      <c r="B21" s="39" t="s">
        <v>269</v>
      </c>
      <c r="C21" s="32">
        <v>27500.17</v>
      </c>
      <c r="D21" s="30"/>
      <c r="E21" s="32">
        <v>0</v>
      </c>
      <c r="F21" s="32">
        <v>0</v>
      </c>
      <c r="G21" s="32">
        <v>9166.71</v>
      </c>
      <c r="H21" s="32">
        <v>2903.88</v>
      </c>
      <c r="I21" s="33">
        <v>33763</v>
      </c>
      <c r="J21" s="32">
        <v>0</v>
      </c>
      <c r="K21" s="32">
        <v>11254.33</v>
      </c>
      <c r="L21" s="32"/>
      <c r="M21" s="32">
        <v>5053.48</v>
      </c>
      <c r="N21" s="36">
        <v>0</v>
      </c>
      <c r="O21" s="32">
        <v>0</v>
      </c>
      <c r="P21" s="33">
        <f t="shared" si="0"/>
        <v>50070.81</v>
      </c>
      <c r="Q21" s="32">
        <v>3025.02</v>
      </c>
      <c r="R21" s="32">
        <v>10626.39</v>
      </c>
      <c r="S21" s="34">
        <v>1100.0100000000007</v>
      </c>
      <c r="T21" s="34">
        <v>14751.42</v>
      </c>
      <c r="U21" s="35">
        <v>35319.39</v>
      </c>
    </row>
    <row r="22" spans="1:21" ht="18.75">
      <c r="A22" s="30" t="s">
        <v>270</v>
      </c>
      <c r="B22" s="39" t="s">
        <v>271</v>
      </c>
      <c r="C22" s="32">
        <v>27500.17</v>
      </c>
      <c r="D22" s="30"/>
      <c r="E22" s="32">
        <v>0</v>
      </c>
      <c r="F22" s="32">
        <v>0</v>
      </c>
      <c r="G22" s="32">
        <v>6111.15</v>
      </c>
      <c r="H22" s="32">
        <v>0</v>
      </c>
      <c r="I22" s="33">
        <v>33611.32</v>
      </c>
      <c r="J22" s="32">
        <v>0</v>
      </c>
      <c r="K22" s="32">
        <v>9166.72</v>
      </c>
      <c r="L22" s="32"/>
      <c r="M22" s="32">
        <v>5053.48</v>
      </c>
      <c r="N22" s="36">
        <v>0</v>
      </c>
      <c r="O22" s="32">
        <v>0</v>
      </c>
      <c r="P22" s="33">
        <f t="shared" si="0"/>
        <v>47831.520000000004</v>
      </c>
      <c r="Q22" s="32">
        <v>3025.02</v>
      </c>
      <c r="R22" s="32">
        <v>10062.72</v>
      </c>
      <c r="S22" s="34">
        <v>4526.449999999999</v>
      </c>
      <c r="T22" s="34">
        <v>17614.19</v>
      </c>
      <c r="U22" s="35">
        <v>30217.330000000005</v>
      </c>
    </row>
    <row r="23" spans="1:21" ht="18.75">
      <c r="A23" s="30" t="s">
        <v>272</v>
      </c>
      <c r="B23" s="39" t="s">
        <v>273</v>
      </c>
      <c r="C23" s="32">
        <v>27500.17</v>
      </c>
      <c r="D23" s="30"/>
      <c r="E23" s="32">
        <v>0</v>
      </c>
      <c r="F23" s="32">
        <v>0</v>
      </c>
      <c r="G23" s="32">
        <v>0</v>
      </c>
      <c r="H23" s="32">
        <v>0</v>
      </c>
      <c r="I23" s="33">
        <v>27500.17</v>
      </c>
      <c r="J23" s="32">
        <v>0</v>
      </c>
      <c r="K23" s="32">
        <v>9166.72</v>
      </c>
      <c r="L23" s="32"/>
      <c r="M23" s="32">
        <v>5029.34</v>
      </c>
      <c r="N23" s="36">
        <v>0</v>
      </c>
      <c r="O23" s="32">
        <v>0</v>
      </c>
      <c r="P23" s="33">
        <f t="shared" si="0"/>
        <v>41696.229999999996</v>
      </c>
      <c r="Q23" s="32">
        <v>3025.02</v>
      </c>
      <c r="R23" s="32">
        <v>8382.15</v>
      </c>
      <c r="S23" s="34">
        <v>4523.33</v>
      </c>
      <c r="T23" s="34">
        <v>15930.5</v>
      </c>
      <c r="U23" s="35">
        <v>25765.729999999996</v>
      </c>
    </row>
    <row r="24" spans="1:21" ht="18.75">
      <c r="A24" s="30" t="s">
        <v>274</v>
      </c>
      <c r="B24" s="39" t="s">
        <v>275</v>
      </c>
      <c r="C24" s="32">
        <v>27500.17</v>
      </c>
      <c r="D24" s="30"/>
      <c r="E24" s="32">
        <v>0</v>
      </c>
      <c r="F24" s="32">
        <v>0</v>
      </c>
      <c r="G24" s="32">
        <v>0</v>
      </c>
      <c r="H24" s="32">
        <v>0</v>
      </c>
      <c r="I24" s="33">
        <v>27500.17</v>
      </c>
      <c r="J24" s="32">
        <v>0</v>
      </c>
      <c r="K24" s="32">
        <v>9166.72</v>
      </c>
      <c r="L24" s="32"/>
      <c r="M24" s="32">
        <v>5029.34</v>
      </c>
      <c r="N24" s="36">
        <v>0</v>
      </c>
      <c r="O24" s="32">
        <v>0</v>
      </c>
      <c r="P24" s="33">
        <f t="shared" si="0"/>
        <v>41696.229999999996</v>
      </c>
      <c r="Q24" s="32">
        <v>3025.02</v>
      </c>
      <c r="R24" s="32">
        <v>8382.15</v>
      </c>
      <c r="S24" s="34">
        <v>3844.23</v>
      </c>
      <c r="T24" s="34">
        <v>15251.4</v>
      </c>
      <c r="U24" s="35">
        <v>26444.829999999994</v>
      </c>
    </row>
    <row r="25" spans="1:21" ht="18.75">
      <c r="A25" s="30" t="s">
        <v>276</v>
      </c>
      <c r="B25" s="39" t="s">
        <v>277</v>
      </c>
      <c r="C25" s="32">
        <v>27500.17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27500.17</v>
      </c>
      <c r="J25" s="32">
        <v>0</v>
      </c>
      <c r="K25" s="32">
        <v>9166.72</v>
      </c>
      <c r="L25" s="32"/>
      <c r="M25" s="32">
        <v>5053.48</v>
      </c>
      <c r="N25" s="36">
        <v>13750.090000000002</v>
      </c>
      <c r="O25" s="32">
        <v>0</v>
      </c>
      <c r="P25" s="33">
        <f t="shared" si="0"/>
        <v>55470.46</v>
      </c>
      <c r="Q25" s="32">
        <v>3025.02</v>
      </c>
      <c r="R25" s="32">
        <v>12059.15</v>
      </c>
      <c r="S25" s="34">
        <v>8346.65</v>
      </c>
      <c r="T25" s="34">
        <v>23430.82</v>
      </c>
      <c r="U25" s="35">
        <v>32039.64</v>
      </c>
    </row>
    <row r="26" spans="1:21" ht="18.75">
      <c r="A26" s="30" t="s">
        <v>278</v>
      </c>
      <c r="B26" s="39" t="s">
        <v>279</v>
      </c>
      <c r="C26" s="32">
        <v>27500.17</v>
      </c>
      <c r="D26" s="30"/>
      <c r="E26" s="32">
        <v>0</v>
      </c>
      <c r="F26" s="32">
        <v>0</v>
      </c>
      <c r="G26" s="32">
        <v>1447.38</v>
      </c>
      <c r="H26" s="32">
        <v>0</v>
      </c>
      <c r="I26" s="33">
        <v>28947.55</v>
      </c>
      <c r="J26" s="32">
        <v>0</v>
      </c>
      <c r="K26" s="32">
        <v>9649.18</v>
      </c>
      <c r="L26" s="32"/>
      <c r="M26" s="32">
        <v>0</v>
      </c>
      <c r="N26" s="36">
        <v>0</v>
      </c>
      <c r="O26" s="32">
        <v>0</v>
      </c>
      <c r="P26" s="33">
        <f t="shared" si="0"/>
        <v>38596.729999999996</v>
      </c>
      <c r="Q26" s="32">
        <v>3025.02</v>
      </c>
      <c r="R26" s="32">
        <v>8912.86</v>
      </c>
      <c r="S26" s="34">
        <v>-1.3642420526593924E-12</v>
      </c>
      <c r="T26" s="34">
        <v>11937.88</v>
      </c>
      <c r="U26" s="35">
        <v>26658.85</v>
      </c>
    </row>
    <row r="27" spans="1:21" ht="18.75">
      <c r="A27" s="30" t="s">
        <v>280</v>
      </c>
      <c r="B27" s="39" t="s">
        <v>281</v>
      </c>
      <c r="C27" s="32">
        <v>27500.17</v>
      </c>
      <c r="D27" s="30"/>
      <c r="E27" s="32">
        <v>0</v>
      </c>
      <c r="F27" s="32">
        <v>0</v>
      </c>
      <c r="G27" s="32">
        <v>0</v>
      </c>
      <c r="H27" s="32">
        <v>0</v>
      </c>
      <c r="I27" s="33">
        <v>27500.17</v>
      </c>
      <c r="J27" s="32">
        <v>0</v>
      </c>
      <c r="K27" s="32">
        <v>9166.72</v>
      </c>
      <c r="L27" s="32"/>
      <c r="M27" s="32">
        <v>5053.48</v>
      </c>
      <c r="N27" s="36">
        <v>0</v>
      </c>
      <c r="O27" s="32">
        <v>0</v>
      </c>
      <c r="P27" s="33">
        <f t="shared" si="0"/>
        <v>41720.369999999995</v>
      </c>
      <c r="Q27" s="32">
        <v>3025.02</v>
      </c>
      <c r="R27" s="32">
        <v>8330.02</v>
      </c>
      <c r="S27" s="34">
        <v>2198.57</v>
      </c>
      <c r="T27" s="34">
        <v>13553.61</v>
      </c>
      <c r="U27" s="35">
        <v>28166.759999999995</v>
      </c>
    </row>
    <row r="28" spans="1:21" ht="18.75">
      <c r="A28" s="30" t="s">
        <v>282</v>
      </c>
      <c r="B28" s="39" t="s">
        <v>283</v>
      </c>
      <c r="C28" s="32">
        <v>27500.17</v>
      </c>
      <c r="D28" s="30"/>
      <c r="E28" s="32">
        <v>0</v>
      </c>
      <c r="F28" s="32">
        <v>0</v>
      </c>
      <c r="G28" s="32">
        <v>9166.71</v>
      </c>
      <c r="H28" s="32">
        <v>2903.88</v>
      </c>
      <c r="I28" s="33">
        <v>33763</v>
      </c>
      <c r="J28" s="32">
        <v>0</v>
      </c>
      <c r="K28" s="32"/>
      <c r="L28" s="32"/>
      <c r="M28" s="32">
        <v>5294.81</v>
      </c>
      <c r="N28" s="36">
        <v>0</v>
      </c>
      <c r="O28" s="32">
        <v>0</v>
      </c>
      <c r="P28" s="33">
        <f t="shared" si="0"/>
        <v>39057.81</v>
      </c>
      <c r="Q28" s="32">
        <v>3025.02</v>
      </c>
      <c r="R28" s="32">
        <v>7375.04</v>
      </c>
      <c r="S28" s="34">
        <v>-4.547473508864641E-13</v>
      </c>
      <c r="T28" s="34">
        <v>10400.06</v>
      </c>
      <c r="U28" s="35">
        <v>28657.75</v>
      </c>
    </row>
    <row r="29" spans="1:21" ht="18.75">
      <c r="A29" s="30" t="s">
        <v>284</v>
      </c>
      <c r="B29" s="39" t="s">
        <v>285</v>
      </c>
      <c r="C29" s="32">
        <v>27500.17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27500.17</v>
      </c>
      <c r="J29" s="32">
        <v>0</v>
      </c>
      <c r="K29" s="32">
        <v>9166.72</v>
      </c>
      <c r="L29" s="32"/>
      <c r="M29" s="32">
        <v>5053.48</v>
      </c>
      <c r="N29" s="36">
        <v>0</v>
      </c>
      <c r="O29" s="32">
        <v>0</v>
      </c>
      <c r="P29" s="33">
        <f t="shared" si="0"/>
        <v>41720.369999999995</v>
      </c>
      <c r="Q29" s="32">
        <v>3025.02</v>
      </c>
      <c r="R29" s="32">
        <v>8330.02</v>
      </c>
      <c r="S29" s="34">
        <v>6802.189999999999</v>
      </c>
      <c r="T29" s="34">
        <v>18157.23</v>
      </c>
      <c r="U29" s="35">
        <v>23563.139999999996</v>
      </c>
    </row>
    <row r="30" spans="1:21" ht="18.75">
      <c r="A30" s="30" t="s">
        <v>286</v>
      </c>
      <c r="B30" s="39" t="s">
        <v>287</v>
      </c>
      <c r="C30" s="32">
        <v>27500.17</v>
      </c>
      <c r="D30" s="30"/>
      <c r="E30" s="32">
        <v>0</v>
      </c>
      <c r="F30" s="32">
        <v>0</v>
      </c>
      <c r="G30" s="32">
        <v>0</v>
      </c>
      <c r="H30" s="32">
        <v>0</v>
      </c>
      <c r="I30" s="33">
        <v>27500.17</v>
      </c>
      <c r="J30" s="32">
        <v>0</v>
      </c>
      <c r="K30" s="32">
        <v>9166.72</v>
      </c>
      <c r="L30" s="32"/>
      <c r="M30" s="32">
        <v>5294.81</v>
      </c>
      <c r="N30" s="36">
        <v>0</v>
      </c>
      <c r="O30" s="32">
        <v>0</v>
      </c>
      <c r="P30" s="33">
        <f t="shared" si="0"/>
        <v>41961.7</v>
      </c>
      <c r="Q30" s="32">
        <v>3025.02</v>
      </c>
      <c r="R30" s="32">
        <v>8121.47</v>
      </c>
      <c r="S30" s="34">
        <v>6304.309999999998</v>
      </c>
      <c r="T30" s="34">
        <v>17450.8</v>
      </c>
      <c r="U30" s="35">
        <v>24510.9</v>
      </c>
    </row>
    <row r="31" spans="1:21" ht="18.75">
      <c r="A31" s="30" t="s">
        <v>288</v>
      </c>
      <c r="B31" s="39" t="s">
        <v>289</v>
      </c>
      <c r="C31" s="32">
        <v>27500.17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27500.17</v>
      </c>
      <c r="J31" s="32">
        <v>0</v>
      </c>
      <c r="K31" s="32">
        <v>9166.72</v>
      </c>
      <c r="L31" s="32"/>
      <c r="M31" s="32">
        <v>5029.34</v>
      </c>
      <c r="N31" s="36">
        <v>0</v>
      </c>
      <c r="O31" s="32">
        <v>0</v>
      </c>
      <c r="P31" s="33">
        <f t="shared" si="0"/>
        <v>41696.229999999996</v>
      </c>
      <c r="Q31" s="32">
        <v>3025.02</v>
      </c>
      <c r="R31" s="32">
        <v>8382.15</v>
      </c>
      <c r="S31" s="34">
        <v>4022.39</v>
      </c>
      <c r="T31" s="34">
        <v>15429.56</v>
      </c>
      <c r="U31" s="35">
        <v>26266.67</v>
      </c>
    </row>
    <row r="32" spans="1:21" ht="18.75">
      <c r="A32" s="30" t="s">
        <v>290</v>
      </c>
      <c r="B32" s="39" t="s">
        <v>291</v>
      </c>
      <c r="C32" s="32">
        <v>27500.17</v>
      </c>
      <c r="D32" s="30"/>
      <c r="E32" s="32">
        <v>0</v>
      </c>
      <c r="F32" s="32">
        <v>0</v>
      </c>
      <c r="G32" s="32">
        <v>10614.09</v>
      </c>
      <c r="H32" s="32">
        <v>4351.26</v>
      </c>
      <c r="I32" s="33">
        <v>33762.99999999999</v>
      </c>
      <c r="J32" s="32">
        <v>0</v>
      </c>
      <c r="K32" s="32">
        <v>11254.33</v>
      </c>
      <c r="L32" s="32"/>
      <c r="M32" s="32">
        <v>5053.48</v>
      </c>
      <c r="N32" s="36">
        <v>0</v>
      </c>
      <c r="O32" s="32">
        <v>0</v>
      </c>
      <c r="P32" s="33">
        <f t="shared" si="0"/>
        <v>50070.81</v>
      </c>
      <c r="Q32" s="32">
        <v>3025.02</v>
      </c>
      <c r="R32" s="32">
        <v>10678.53</v>
      </c>
      <c r="S32" s="34">
        <v>5676.819999999998</v>
      </c>
      <c r="T32" s="34">
        <v>19380.37</v>
      </c>
      <c r="U32" s="35">
        <v>30690.44</v>
      </c>
    </row>
    <row r="33" spans="1:21" ht="18.75">
      <c r="A33" s="30" t="s">
        <v>292</v>
      </c>
      <c r="B33" s="39" t="s">
        <v>293</v>
      </c>
      <c r="C33" s="32">
        <v>27500.17</v>
      </c>
      <c r="D33" s="30"/>
      <c r="E33" s="32">
        <v>0</v>
      </c>
      <c r="F33" s="32">
        <v>0</v>
      </c>
      <c r="G33" s="32">
        <v>0</v>
      </c>
      <c r="H33" s="32">
        <v>0</v>
      </c>
      <c r="I33" s="33">
        <v>27500.17</v>
      </c>
      <c r="J33" s="32">
        <v>0</v>
      </c>
      <c r="K33" s="32">
        <v>9166.72</v>
      </c>
      <c r="L33" s="32"/>
      <c r="M33" s="32">
        <v>5053.48</v>
      </c>
      <c r="N33" s="36">
        <v>0</v>
      </c>
      <c r="O33" s="32">
        <v>0</v>
      </c>
      <c r="P33" s="33">
        <f t="shared" si="0"/>
        <v>41720.369999999995</v>
      </c>
      <c r="Q33" s="32">
        <v>3025.02</v>
      </c>
      <c r="R33" s="32">
        <v>7603.03</v>
      </c>
      <c r="S33" s="34">
        <v>8834.29</v>
      </c>
      <c r="T33" s="34">
        <v>19462.34</v>
      </c>
      <c r="U33" s="35">
        <v>22258.029999999995</v>
      </c>
    </row>
    <row r="34" spans="1:21" ht="18.75">
      <c r="A34" s="30" t="s">
        <v>294</v>
      </c>
      <c r="B34" s="39" t="s">
        <v>295</v>
      </c>
      <c r="C34" s="32">
        <v>27500.17</v>
      </c>
      <c r="D34" s="30"/>
      <c r="E34" s="32">
        <v>0</v>
      </c>
      <c r="F34" s="32">
        <v>0</v>
      </c>
      <c r="G34" s="32">
        <v>9166.71</v>
      </c>
      <c r="H34" s="32">
        <v>2903.88</v>
      </c>
      <c r="I34" s="33">
        <v>33763</v>
      </c>
      <c r="J34" s="32">
        <v>0</v>
      </c>
      <c r="K34" s="32">
        <v>11254.33</v>
      </c>
      <c r="L34" s="32"/>
      <c r="M34" s="32">
        <v>4997.96</v>
      </c>
      <c r="N34" s="36">
        <v>0</v>
      </c>
      <c r="O34" s="32">
        <v>0</v>
      </c>
      <c r="P34" s="33">
        <f t="shared" si="0"/>
        <v>50015.29</v>
      </c>
      <c r="Q34" s="32">
        <v>3025.02</v>
      </c>
      <c r="R34" s="32">
        <v>10678.53</v>
      </c>
      <c r="S34" s="34">
        <v>1777.6899999999991</v>
      </c>
      <c r="T34" s="34">
        <v>15481.24</v>
      </c>
      <c r="U34" s="35">
        <v>34534.05</v>
      </c>
    </row>
    <row r="35" spans="1:21" ht="18.75">
      <c r="A35" s="30" t="s">
        <v>296</v>
      </c>
      <c r="B35" s="39" t="s">
        <v>297</v>
      </c>
      <c r="C35" s="32">
        <v>27500.17</v>
      </c>
      <c r="D35" s="30"/>
      <c r="E35" s="32">
        <v>0</v>
      </c>
      <c r="F35" s="32">
        <v>0</v>
      </c>
      <c r="G35" s="32">
        <v>6111.14</v>
      </c>
      <c r="H35" s="32">
        <v>0</v>
      </c>
      <c r="I35" s="33">
        <v>33611.31</v>
      </c>
      <c r="J35" s="32">
        <v>0</v>
      </c>
      <c r="K35" s="32">
        <v>11203.77</v>
      </c>
      <c r="L35" s="32"/>
      <c r="M35" s="32">
        <v>5222.42</v>
      </c>
      <c r="N35" s="36">
        <v>0</v>
      </c>
      <c r="O35" s="32">
        <v>0</v>
      </c>
      <c r="P35" s="33">
        <f t="shared" si="0"/>
        <v>50037.5</v>
      </c>
      <c r="Q35" s="32">
        <v>3025.02</v>
      </c>
      <c r="R35" s="32">
        <v>10622.91</v>
      </c>
      <c r="S35" s="34">
        <v>2644.9499999999994</v>
      </c>
      <c r="T35" s="34">
        <v>16292.88</v>
      </c>
      <c r="U35" s="35">
        <v>33744.62</v>
      </c>
    </row>
    <row r="36" spans="1:21" ht="18.75">
      <c r="A36" s="30" t="s">
        <v>298</v>
      </c>
      <c r="B36" s="39" t="s">
        <v>299</v>
      </c>
      <c r="C36" s="32">
        <v>27500.17</v>
      </c>
      <c r="D36" s="30"/>
      <c r="E36" s="32">
        <v>0</v>
      </c>
      <c r="F36" s="32">
        <v>0</v>
      </c>
      <c r="G36" s="32">
        <v>9166.71</v>
      </c>
      <c r="H36" s="32">
        <v>2903.88</v>
      </c>
      <c r="I36" s="33">
        <v>33763</v>
      </c>
      <c r="J36" s="32">
        <v>0</v>
      </c>
      <c r="K36" s="32">
        <v>11254.33</v>
      </c>
      <c r="L36" s="32"/>
      <c r="M36" s="32">
        <v>5222.42</v>
      </c>
      <c r="N36" s="36">
        <v>0</v>
      </c>
      <c r="O36" s="32">
        <v>0</v>
      </c>
      <c r="P36" s="33">
        <f t="shared" si="0"/>
        <v>50239.75</v>
      </c>
      <c r="Q36" s="32">
        <v>3025.02</v>
      </c>
      <c r="R36" s="32">
        <v>10678.53</v>
      </c>
      <c r="S36" s="34">
        <v>15235.280000000002</v>
      </c>
      <c r="T36" s="34">
        <v>28938.83</v>
      </c>
      <c r="U36" s="35">
        <v>21300.92</v>
      </c>
    </row>
    <row r="37" spans="1:21" ht="18.75">
      <c r="A37" s="30" t="s">
        <v>300</v>
      </c>
      <c r="B37" s="39" t="s">
        <v>301</v>
      </c>
      <c r="C37" s="32">
        <v>27500.17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27500.17</v>
      </c>
      <c r="J37" s="32">
        <v>0</v>
      </c>
      <c r="K37" s="32">
        <v>9166.72</v>
      </c>
      <c r="L37" s="32"/>
      <c r="M37" s="32">
        <v>5222.42</v>
      </c>
      <c r="N37" s="36">
        <v>0</v>
      </c>
      <c r="O37" s="32">
        <v>0</v>
      </c>
      <c r="P37" s="33">
        <f t="shared" si="0"/>
        <v>41889.31</v>
      </c>
      <c r="Q37" s="32">
        <v>3025.02</v>
      </c>
      <c r="R37" s="32">
        <v>8277.88</v>
      </c>
      <c r="S37" s="34">
        <v>7057.94</v>
      </c>
      <c r="T37" s="34">
        <v>18360.84</v>
      </c>
      <c r="U37" s="35">
        <v>23528.469999999998</v>
      </c>
    </row>
    <row r="38" spans="1:21" ht="18.75">
      <c r="A38" s="30" t="s">
        <v>302</v>
      </c>
      <c r="B38" s="39" t="s">
        <v>303</v>
      </c>
      <c r="C38" s="32">
        <v>27500.17</v>
      </c>
      <c r="D38" s="30"/>
      <c r="E38" s="32">
        <v>0</v>
      </c>
      <c r="F38" s="32">
        <v>0</v>
      </c>
      <c r="G38" s="32">
        <v>9166.71</v>
      </c>
      <c r="H38" s="32">
        <v>2903.88</v>
      </c>
      <c r="I38" s="33">
        <v>33763</v>
      </c>
      <c r="J38" s="32">
        <v>0</v>
      </c>
      <c r="K38" s="32">
        <v>11254.33</v>
      </c>
      <c r="L38" s="32"/>
      <c r="M38" s="32">
        <v>4377.73</v>
      </c>
      <c r="N38" s="36">
        <v>0</v>
      </c>
      <c r="O38" s="32">
        <v>0</v>
      </c>
      <c r="P38" s="33">
        <f t="shared" si="0"/>
        <v>49395.06</v>
      </c>
      <c r="Q38" s="32">
        <v>3025.02</v>
      </c>
      <c r="R38" s="32">
        <v>10678.53</v>
      </c>
      <c r="S38" s="34">
        <v>1100.0099999999989</v>
      </c>
      <c r="T38" s="34">
        <v>14803.56</v>
      </c>
      <c r="U38" s="35">
        <v>34591.5</v>
      </c>
    </row>
    <row r="39" spans="1:21" ht="18.75">
      <c r="A39" s="30" t="s">
        <v>304</v>
      </c>
      <c r="B39" s="39" t="s">
        <v>305</v>
      </c>
      <c r="C39" s="32">
        <v>27500.17</v>
      </c>
      <c r="D39" s="30"/>
      <c r="E39" s="32">
        <v>0</v>
      </c>
      <c r="F39" s="32">
        <v>0</v>
      </c>
      <c r="G39" s="32">
        <v>9166.71</v>
      </c>
      <c r="H39" s="32">
        <v>2903.88</v>
      </c>
      <c r="I39" s="33">
        <v>33763</v>
      </c>
      <c r="J39" s="32">
        <v>0</v>
      </c>
      <c r="K39" s="32">
        <v>11254.33</v>
      </c>
      <c r="L39" s="32"/>
      <c r="M39" s="32">
        <v>5603.48</v>
      </c>
      <c r="N39" s="36">
        <v>0</v>
      </c>
      <c r="O39" s="32">
        <v>0</v>
      </c>
      <c r="P39" s="33">
        <f t="shared" si="0"/>
        <v>50620.81</v>
      </c>
      <c r="Q39" s="32">
        <v>3025.02</v>
      </c>
      <c r="R39" s="32">
        <v>10626.39</v>
      </c>
      <c r="S39" s="34">
        <v>4038.349999999999</v>
      </c>
      <c r="T39" s="34">
        <v>17689.76</v>
      </c>
      <c r="U39" s="35">
        <v>32931.05</v>
      </c>
    </row>
    <row r="40" spans="1:21" ht="18.75">
      <c r="A40" s="30" t="s">
        <v>306</v>
      </c>
      <c r="B40" s="39" t="s">
        <v>307</v>
      </c>
      <c r="C40" s="32">
        <v>27500.17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27500.17</v>
      </c>
      <c r="J40" s="32">
        <v>0</v>
      </c>
      <c r="K40" s="32">
        <v>9166.72</v>
      </c>
      <c r="L40" s="32"/>
      <c r="M40" s="32">
        <v>5053.48</v>
      </c>
      <c r="N40" s="36">
        <v>0</v>
      </c>
      <c r="O40" s="32">
        <v>0</v>
      </c>
      <c r="P40" s="33">
        <f t="shared" si="0"/>
        <v>41720.369999999995</v>
      </c>
      <c r="Q40" s="32">
        <v>3025.02</v>
      </c>
      <c r="R40" s="32">
        <v>8382.15</v>
      </c>
      <c r="S40" s="34">
        <v>2129.9599999999996</v>
      </c>
      <c r="T40" s="34">
        <v>13537.13</v>
      </c>
      <c r="U40" s="35">
        <v>28183.24</v>
      </c>
    </row>
    <row r="41" spans="1:21" ht="18.75">
      <c r="A41" s="30" t="s">
        <v>308</v>
      </c>
      <c r="B41" s="39" t="s">
        <v>309</v>
      </c>
      <c r="C41" s="32">
        <v>27500.17</v>
      </c>
      <c r="D41" s="30"/>
      <c r="E41" s="32">
        <v>0</v>
      </c>
      <c r="F41" s="32">
        <v>0</v>
      </c>
      <c r="G41" s="32">
        <v>9166.71</v>
      </c>
      <c r="H41" s="32">
        <v>2903.88</v>
      </c>
      <c r="I41" s="33">
        <v>33763</v>
      </c>
      <c r="J41" s="32">
        <v>0</v>
      </c>
      <c r="K41" s="32">
        <v>11254.33</v>
      </c>
      <c r="L41" s="32"/>
      <c r="M41" s="32">
        <v>5222.42</v>
      </c>
      <c r="N41" s="36">
        <v>0</v>
      </c>
      <c r="O41" s="32">
        <v>0</v>
      </c>
      <c r="P41" s="33">
        <f t="shared" si="0"/>
        <v>50239.75</v>
      </c>
      <c r="Q41" s="32">
        <v>3025.02</v>
      </c>
      <c r="R41" s="32">
        <v>10678.53</v>
      </c>
      <c r="S41" s="34">
        <v>3856.97</v>
      </c>
      <c r="T41" s="34">
        <v>17560.52</v>
      </c>
      <c r="U41" s="35">
        <v>32679.23</v>
      </c>
    </row>
    <row r="42" spans="1:21" ht="18.75">
      <c r="A42" s="30" t="s">
        <v>310</v>
      </c>
      <c r="B42" s="39" t="s">
        <v>311</v>
      </c>
      <c r="C42" s="32">
        <v>27500.17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27500.17</v>
      </c>
      <c r="J42" s="32">
        <v>0</v>
      </c>
      <c r="K42" s="32">
        <v>9166.72</v>
      </c>
      <c r="L42" s="32"/>
      <c r="M42" s="32">
        <v>4997.96</v>
      </c>
      <c r="N42" s="36">
        <v>0</v>
      </c>
      <c r="O42" s="32">
        <v>0</v>
      </c>
      <c r="P42" s="33">
        <f t="shared" si="0"/>
        <v>41664.85</v>
      </c>
      <c r="Q42" s="32">
        <v>3025.02</v>
      </c>
      <c r="R42" s="32">
        <v>8382.15</v>
      </c>
      <c r="S42" s="34">
        <v>3056.7600000000007</v>
      </c>
      <c r="T42" s="34">
        <v>14463.93</v>
      </c>
      <c r="U42" s="35">
        <v>27200.92</v>
      </c>
    </row>
    <row r="43" spans="1:21" ht="18.75">
      <c r="A43" s="30" t="s">
        <v>312</v>
      </c>
      <c r="B43" s="39" t="s">
        <v>313</v>
      </c>
      <c r="C43" s="32">
        <v>27500.17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27500.17</v>
      </c>
      <c r="J43" s="32">
        <v>0</v>
      </c>
      <c r="K43" s="32">
        <v>9166.72</v>
      </c>
      <c r="L43" s="32"/>
      <c r="M43" s="32">
        <v>5053.48</v>
      </c>
      <c r="N43" s="36">
        <v>0</v>
      </c>
      <c r="O43" s="32">
        <v>0</v>
      </c>
      <c r="P43" s="33">
        <f t="shared" si="0"/>
        <v>41720.369999999995</v>
      </c>
      <c r="Q43" s="32">
        <v>3025.02</v>
      </c>
      <c r="R43" s="32">
        <v>8330.02</v>
      </c>
      <c r="S43" s="34">
        <v>2222.599999999999</v>
      </c>
      <c r="T43" s="34">
        <v>13577.64</v>
      </c>
      <c r="U43" s="35">
        <v>28142.729999999996</v>
      </c>
    </row>
    <row r="44" spans="1:21" ht="18.75">
      <c r="A44" s="30" t="s">
        <v>314</v>
      </c>
      <c r="B44" s="39" t="s">
        <v>315</v>
      </c>
      <c r="C44" s="32">
        <v>27500.17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27500.17</v>
      </c>
      <c r="J44" s="32">
        <v>0</v>
      </c>
      <c r="K44" s="32">
        <v>9166.72</v>
      </c>
      <c r="L44" s="32"/>
      <c r="M44" s="32">
        <v>4377.73</v>
      </c>
      <c r="N44" s="36">
        <v>0</v>
      </c>
      <c r="O44" s="32">
        <v>0</v>
      </c>
      <c r="P44" s="33">
        <f t="shared" si="0"/>
        <v>41044.619999999995</v>
      </c>
      <c r="Q44" s="32">
        <v>3025.02</v>
      </c>
      <c r="R44" s="32">
        <v>8330.02</v>
      </c>
      <c r="S44" s="34">
        <v>5000.019999999999</v>
      </c>
      <c r="T44" s="34">
        <v>16355.06</v>
      </c>
      <c r="U44" s="35">
        <v>24689.56</v>
      </c>
    </row>
    <row r="45" spans="1:21" ht="18.75">
      <c r="A45" s="30" t="s">
        <v>316</v>
      </c>
      <c r="B45" s="39" t="s">
        <v>317</v>
      </c>
      <c r="C45" s="32">
        <v>27500.17</v>
      </c>
      <c r="D45" s="30"/>
      <c r="E45" s="32">
        <v>0</v>
      </c>
      <c r="F45" s="32">
        <v>0</v>
      </c>
      <c r="G45" s="32">
        <v>9166.71</v>
      </c>
      <c r="H45" s="32">
        <v>2903.88</v>
      </c>
      <c r="I45" s="33">
        <v>33763</v>
      </c>
      <c r="J45" s="32">
        <v>0</v>
      </c>
      <c r="K45" s="32"/>
      <c r="L45" s="32"/>
      <c r="M45" s="32">
        <v>5222.42</v>
      </c>
      <c r="N45" s="36">
        <v>0</v>
      </c>
      <c r="O45" s="32">
        <v>0</v>
      </c>
      <c r="P45" s="33">
        <f t="shared" si="0"/>
        <v>38985.42</v>
      </c>
      <c r="Q45" s="32">
        <v>3025.02</v>
      </c>
      <c r="R45" s="32">
        <v>7479.31</v>
      </c>
      <c r="S45" s="34">
        <v>-4.547473508864641E-13</v>
      </c>
      <c r="T45" s="34">
        <v>10504.33</v>
      </c>
      <c r="U45" s="35">
        <v>28481.089999999997</v>
      </c>
    </row>
    <row r="46" spans="1:21" ht="18.75">
      <c r="A46" s="30" t="s">
        <v>318</v>
      </c>
      <c r="B46" s="39" t="s">
        <v>319</v>
      </c>
      <c r="C46" s="32">
        <v>27500.17</v>
      </c>
      <c r="D46" s="30"/>
      <c r="E46" s="32">
        <v>0</v>
      </c>
      <c r="F46" s="32">
        <v>0</v>
      </c>
      <c r="G46" s="32">
        <v>1447.38</v>
      </c>
      <c r="H46" s="32">
        <v>0</v>
      </c>
      <c r="I46" s="33">
        <v>28947.55</v>
      </c>
      <c r="J46" s="32">
        <v>0</v>
      </c>
      <c r="K46" s="32">
        <v>9649.18</v>
      </c>
      <c r="L46" s="32"/>
      <c r="M46" s="32">
        <v>5053.48</v>
      </c>
      <c r="N46" s="36">
        <v>0</v>
      </c>
      <c r="O46" s="32">
        <v>0</v>
      </c>
      <c r="P46" s="33">
        <f t="shared" si="0"/>
        <v>43650.20999999999</v>
      </c>
      <c r="Q46" s="32">
        <v>3025.02</v>
      </c>
      <c r="R46" s="32">
        <v>8860.72</v>
      </c>
      <c r="S46" s="34">
        <v>6667.550000000001</v>
      </c>
      <c r="T46" s="34">
        <v>18553.29</v>
      </c>
      <c r="U46" s="35">
        <v>25096.92</v>
      </c>
    </row>
    <row r="47" spans="1:21" ht="18.75">
      <c r="A47" s="30" t="s">
        <v>320</v>
      </c>
      <c r="B47" s="39" t="s">
        <v>321</v>
      </c>
      <c r="C47" s="32">
        <v>27500.17</v>
      </c>
      <c r="D47" s="30"/>
      <c r="E47" s="32">
        <v>0</v>
      </c>
      <c r="F47" s="32">
        <v>0</v>
      </c>
      <c r="G47" s="32">
        <v>9166.71</v>
      </c>
      <c r="H47" s="32">
        <v>2903.88</v>
      </c>
      <c r="I47" s="33">
        <v>33763</v>
      </c>
      <c r="J47" s="32">
        <v>0</v>
      </c>
      <c r="K47" s="32">
        <v>11254.33</v>
      </c>
      <c r="L47" s="32"/>
      <c r="M47" s="32">
        <v>5053.48</v>
      </c>
      <c r="N47" s="36">
        <v>0</v>
      </c>
      <c r="O47" s="32">
        <v>0</v>
      </c>
      <c r="P47" s="33">
        <f t="shared" si="0"/>
        <v>50070.81</v>
      </c>
      <c r="Q47" s="32">
        <v>3025.02</v>
      </c>
      <c r="R47" s="32">
        <v>10574.25</v>
      </c>
      <c r="S47" s="34">
        <v>3053.9300000000007</v>
      </c>
      <c r="T47" s="34">
        <v>16653.2</v>
      </c>
      <c r="U47" s="35">
        <v>33417.61</v>
      </c>
    </row>
    <row r="48" spans="1:21" ht="18.75">
      <c r="A48" s="30" t="s">
        <v>322</v>
      </c>
      <c r="B48" s="39" t="s">
        <v>323</v>
      </c>
      <c r="C48" s="32">
        <v>27500.17</v>
      </c>
      <c r="D48" s="30"/>
      <c r="E48" s="32">
        <v>0</v>
      </c>
      <c r="F48" s="32">
        <v>0</v>
      </c>
      <c r="G48" s="32">
        <v>3055.57</v>
      </c>
      <c r="H48" s="32">
        <v>0</v>
      </c>
      <c r="I48" s="33">
        <v>30555.74</v>
      </c>
      <c r="J48" s="32">
        <v>0</v>
      </c>
      <c r="K48" s="32">
        <v>10185.25</v>
      </c>
      <c r="L48" s="32"/>
      <c r="M48" s="32">
        <v>4997.96</v>
      </c>
      <c r="N48" s="36">
        <v>0</v>
      </c>
      <c r="O48" s="32">
        <v>0</v>
      </c>
      <c r="P48" s="33">
        <f t="shared" si="0"/>
        <v>45738.950000000004</v>
      </c>
      <c r="Q48" s="32">
        <v>3025.02</v>
      </c>
      <c r="R48" s="32">
        <v>9502.53</v>
      </c>
      <c r="S48" s="34">
        <v>1100.0099999999989</v>
      </c>
      <c r="T48" s="34">
        <v>13627.56</v>
      </c>
      <c r="U48" s="35">
        <v>32111.39</v>
      </c>
    </row>
    <row r="49" spans="1:21" ht="18.75">
      <c r="A49" s="30" t="s">
        <v>324</v>
      </c>
      <c r="B49" s="39" t="s">
        <v>325</v>
      </c>
      <c r="C49" s="32">
        <v>27500.17</v>
      </c>
      <c r="D49" s="30"/>
      <c r="E49" s="32">
        <v>0</v>
      </c>
      <c r="F49" s="32">
        <v>0</v>
      </c>
      <c r="G49" s="32">
        <v>7944.49</v>
      </c>
      <c r="H49" s="32">
        <v>1681.66</v>
      </c>
      <c r="I49" s="33">
        <v>33762.99999999999</v>
      </c>
      <c r="J49" s="32">
        <v>0</v>
      </c>
      <c r="K49" s="32">
        <v>11254.33</v>
      </c>
      <c r="L49" s="32"/>
      <c r="M49" s="32">
        <v>5222.42</v>
      </c>
      <c r="N49" s="36">
        <v>0</v>
      </c>
      <c r="O49" s="32">
        <v>0</v>
      </c>
      <c r="P49" s="33">
        <f t="shared" si="0"/>
        <v>50239.74999999999</v>
      </c>
      <c r="Q49" s="32">
        <v>3025.02</v>
      </c>
      <c r="R49" s="32">
        <v>10678.53</v>
      </c>
      <c r="S49" s="34">
        <v>4978.719999999999</v>
      </c>
      <c r="T49" s="34">
        <v>18682.27</v>
      </c>
      <c r="U49" s="35">
        <v>31557.479999999992</v>
      </c>
    </row>
    <row r="50" spans="1:21" ht="18.75">
      <c r="A50" s="30" t="s">
        <v>326</v>
      </c>
      <c r="B50" s="39" t="s">
        <v>327</v>
      </c>
      <c r="C50" s="32">
        <v>27500.17</v>
      </c>
      <c r="D50" s="30"/>
      <c r="E50" s="32">
        <v>0</v>
      </c>
      <c r="F50" s="32">
        <v>0</v>
      </c>
      <c r="G50" s="32">
        <v>7944.49</v>
      </c>
      <c r="H50" s="32">
        <v>1681.66</v>
      </c>
      <c r="I50" s="33">
        <v>33762.99999999999</v>
      </c>
      <c r="J50" s="32">
        <v>0</v>
      </c>
      <c r="K50" s="32">
        <v>11254.33</v>
      </c>
      <c r="L50" s="32"/>
      <c r="M50" s="32">
        <v>4377.73</v>
      </c>
      <c r="N50" s="36">
        <v>0</v>
      </c>
      <c r="O50" s="32">
        <v>0</v>
      </c>
      <c r="P50" s="33">
        <f t="shared" si="0"/>
        <v>49395.06</v>
      </c>
      <c r="Q50" s="32">
        <v>3025.02</v>
      </c>
      <c r="R50" s="32">
        <v>10626.39</v>
      </c>
      <c r="S50" s="34">
        <v>1100.0100000000007</v>
      </c>
      <c r="T50" s="34">
        <v>14751.42</v>
      </c>
      <c r="U50" s="35">
        <v>34643.64</v>
      </c>
    </row>
    <row r="51" spans="1:21" ht="18.75">
      <c r="A51" s="30" t="s">
        <v>328</v>
      </c>
      <c r="B51" s="39" t="s">
        <v>329</v>
      </c>
      <c r="C51" s="32">
        <v>27500.17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27500.17</v>
      </c>
      <c r="J51" s="32">
        <v>0</v>
      </c>
      <c r="K51" s="32">
        <v>9166.72</v>
      </c>
      <c r="L51" s="32"/>
      <c r="M51" s="32">
        <v>5053.48</v>
      </c>
      <c r="N51" s="36">
        <v>0</v>
      </c>
      <c r="O51" s="32">
        <v>0</v>
      </c>
      <c r="P51" s="33">
        <f t="shared" si="0"/>
        <v>41720.369999999995</v>
      </c>
      <c r="Q51" s="32">
        <v>3025.02</v>
      </c>
      <c r="R51" s="32">
        <v>8382.15</v>
      </c>
      <c r="S51" s="34">
        <v>2181.64</v>
      </c>
      <c r="T51" s="34">
        <v>13588.81</v>
      </c>
      <c r="U51" s="35">
        <v>28131.56</v>
      </c>
    </row>
    <row r="52" spans="1:21" ht="18.75">
      <c r="A52" s="30" t="s">
        <v>330</v>
      </c>
      <c r="B52" s="39" t="s">
        <v>331</v>
      </c>
      <c r="C52" s="32">
        <v>27500.17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27500.17</v>
      </c>
      <c r="J52" s="32">
        <v>0</v>
      </c>
      <c r="K52" s="32">
        <v>9166.72</v>
      </c>
      <c r="L52" s="32"/>
      <c r="M52" s="32">
        <v>32553.65</v>
      </c>
      <c r="N52" s="36">
        <v>0</v>
      </c>
      <c r="O52" s="32">
        <v>0</v>
      </c>
      <c r="P52" s="33">
        <f t="shared" si="0"/>
        <v>69220.54000000001</v>
      </c>
      <c r="Q52" s="32">
        <v>3025.02</v>
      </c>
      <c r="R52" s="32">
        <v>7007.98</v>
      </c>
      <c r="S52" s="34">
        <v>5409.52</v>
      </c>
      <c r="T52" s="34">
        <v>15442.52</v>
      </c>
      <c r="U52" s="35">
        <v>53778.01999999999</v>
      </c>
    </row>
    <row r="53" spans="1:21" ht="18.75">
      <c r="A53" s="30" t="s">
        <v>332</v>
      </c>
      <c r="B53" s="39" t="s">
        <v>333</v>
      </c>
      <c r="C53" s="32">
        <v>27500.17</v>
      </c>
      <c r="D53" s="30"/>
      <c r="E53" s="32">
        <v>0</v>
      </c>
      <c r="F53" s="32">
        <v>0</v>
      </c>
      <c r="G53" s="32">
        <v>9166.71</v>
      </c>
      <c r="H53" s="32">
        <v>2903.88</v>
      </c>
      <c r="I53" s="33">
        <v>33763</v>
      </c>
      <c r="J53" s="32">
        <v>0</v>
      </c>
      <c r="K53" s="32">
        <v>11254.33</v>
      </c>
      <c r="L53" s="32"/>
      <c r="M53" s="32">
        <v>5029.34</v>
      </c>
      <c r="N53" s="36">
        <v>0</v>
      </c>
      <c r="O53" s="32">
        <v>0</v>
      </c>
      <c r="P53" s="33">
        <f t="shared" si="0"/>
        <v>50046.67</v>
      </c>
      <c r="Q53" s="32">
        <v>3025.02</v>
      </c>
      <c r="R53" s="32">
        <v>10678.53</v>
      </c>
      <c r="S53" s="34">
        <v>6193.619999999997</v>
      </c>
      <c r="T53" s="34">
        <v>19897.17</v>
      </c>
      <c r="U53" s="35">
        <v>30149.5</v>
      </c>
    </row>
    <row r="54" spans="1:21" ht="18.75">
      <c r="A54" s="30" t="s">
        <v>334</v>
      </c>
      <c r="B54" s="39" t="s">
        <v>335</v>
      </c>
      <c r="C54" s="32">
        <v>27500.17</v>
      </c>
      <c r="D54" s="30"/>
      <c r="E54" s="32">
        <v>0</v>
      </c>
      <c r="F54" s="32">
        <v>0</v>
      </c>
      <c r="G54" s="32">
        <v>0</v>
      </c>
      <c r="H54" s="32">
        <v>0</v>
      </c>
      <c r="I54" s="33">
        <v>27500.17</v>
      </c>
      <c r="J54" s="32">
        <v>0</v>
      </c>
      <c r="K54" s="32">
        <v>9166.72</v>
      </c>
      <c r="L54" s="32"/>
      <c r="M54" s="32">
        <v>5029.34</v>
      </c>
      <c r="N54" s="36">
        <v>0</v>
      </c>
      <c r="O54" s="32">
        <v>0</v>
      </c>
      <c r="P54" s="33">
        <f t="shared" si="0"/>
        <v>41696.229999999996</v>
      </c>
      <c r="Q54" s="32">
        <v>3025.02</v>
      </c>
      <c r="R54" s="32">
        <v>8330.02</v>
      </c>
      <c r="S54" s="34">
        <v>1614.9699999999998</v>
      </c>
      <c r="T54" s="34">
        <v>12970.01</v>
      </c>
      <c r="U54" s="35">
        <v>28726.219999999994</v>
      </c>
    </row>
    <row r="55" spans="1:21" ht="18.75">
      <c r="A55" s="30" t="s">
        <v>336</v>
      </c>
      <c r="B55" s="39" t="s">
        <v>337</v>
      </c>
      <c r="C55" s="32">
        <v>27500.17</v>
      </c>
      <c r="D55" s="30"/>
      <c r="E55" s="32">
        <v>0</v>
      </c>
      <c r="F55" s="32">
        <v>0</v>
      </c>
      <c r="G55" s="32">
        <f>10614.09-2444.45</f>
        <v>8169.64</v>
      </c>
      <c r="H55" s="32">
        <v>1906.81</v>
      </c>
      <c r="I55" s="33">
        <f>C55+G55-H55</f>
        <v>33763</v>
      </c>
      <c r="J55" s="32">
        <v>0</v>
      </c>
      <c r="K55" s="32">
        <v>11254.33</v>
      </c>
      <c r="L55" s="32"/>
      <c r="M55" s="32">
        <v>5053.48</v>
      </c>
      <c r="N55" s="36">
        <v>0</v>
      </c>
      <c r="O55" s="32">
        <v>0</v>
      </c>
      <c r="P55" s="33">
        <f t="shared" si="0"/>
        <v>50070.81</v>
      </c>
      <c r="Q55" s="32">
        <v>3025.02</v>
      </c>
      <c r="R55" s="32">
        <v>10039.34</v>
      </c>
      <c r="S55" s="34">
        <v>6398.57</v>
      </c>
      <c r="T55" s="34">
        <v>19462.93</v>
      </c>
      <c r="U55" s="35">
        <v>33052.329999999994</v>
      </c>
    </row>
    <row r="56" spans="1:21" ht="18.75">
      <c r="A56" s="30" t="s">
        <v>338</v>
      </c>
      <c r="B56" s="39" t="s">
        <v>339</v>
      </c>
      <c r="C56" s="32">
        <v>27500.17</v>
      </c>
      <c r="D56" s="30"/>
      <c r="E56" s="32">
        <v>0</v>
      </c>
      <c r="F56" s="32">
        <v>0</v>
      </c>
      <c r="G56" s="32">
        <v>9166.71</v>
      </c>
      <c r="H56" s="32">
        <v>2903.88</v>
      </c>
      <c r="I56" s="33">
        <v>33763</v>
      </c>
      <c r="J56" s="32">
        <v>0</v>
      </c>
      <c r="K56" s="32">
        <v>11254.33</v>
      </c>
      <c r="L56" s="32"/>
      <c r="M56" s="32">
        <v>5053.48</v>
      </c>
      <c r="N56" s="36">
        <v>0</v>
      </c>
      <c r="O56" s="32">
        <v>0</v>
      </c>
      <c r="P56" s="33">
        <f t="shared" si="0"/>
        <v>50070.81</v>
      </c>
      <c r="Q56" s="32">
        <v>3025.02</v>
      </c>
      <c r="R56" s="32">
        <v>9991.34</v>
      </c>
      <c r="S56" s="34">
        <v>6632.419999999998</v>
      </c>
      <c r="T56" s="34">
        <v>19648.78</v>
      </c>
      <c r="U56" s="35">
        <v>30422.03</v>
      </c>
    </row>
    <row r="57" spans="1:21" ht="18.75">
      <c r="A57" s="30" t="s">
        <v>340</v>
      </c>
      <c r="B57" s="39" t="s">
        <v>341</v>
      </c>
      <c r="C57" s="32">
        <v>27500.17</v>
      </c>
      <c r="D57" s="30"/>
      <c r="E57" s="32">
        <v>0</v>
      </c>
      <c r="F57" s="32">
        <v>0</v>
      </c>
      <c r="G57" s="32">
        <v>0</v>
      </c>
      <c r="H57" s="32">
        <v>0</v>
      </c>
      <c r="I57" s="33">
        <v>27500.17</v>
      </c>
      <c r="J57" s="32">
        <v>0</v>
      </c>
      <c r="K57" s="32">
        <v>9166.72</v>
      </c>
      <c r="L57" s="32"/>
      <c r="M57" s="32">
        <v>5029.34</v>
      </c>
      <c r="N57" s="36">
        <v>0</v>
      </c>
      <c r="O57" s="32">
        <v>0</v>
      </c>
      <c r="P57" s="33">
        <f t="shared" si="0"/>
        <v>41696.229999999996</v>
      </c>
      <c r="Q57" s="32">
        <v>3025.02</v>
      </c>
      <c r="R57" s="32">
        <v>8382.15</v>
      </c>
      <c r="S57" s="34">
        <v>2492.110000000001</v>
      </c>
      <c r="T57" s="34">
        <v>13899.28</v>
      </c>
      <c r="U57" s="35">
        <v>27796.949999999997</v>
      </c>
    </row>
    <row r="58" spans="1:21" ht="18.75">
      <c r="A58" s="30" t="s">
        <v>342</v>
      </c>
      <c r="B58" s="39" t="s">
        <v>343</v>
      </c>
      <c r="C58" s="32">
        <v>27500.17</v>
      </c>
      <c r="D58" s="30"/>
      <c r="E58" s="32">
        <v>0</v>
      </c>
      <c r="F58" s="32">
        <v>0</v>
      </c>
      <c r="G58" s="32">
        <v>9166.71</v>
      </c>
      <c r="H58" s="32">
        <v>2903.88</v>
      </c>
      <c r="I58" s="33">
        <v>33763</v>
      </c>
      <c r="J58" s="32">
        <v>0</v>
      </c>
      <c r="K58" s="32">
        <v>11254.33</v>
      </c>
      <c r="L58" s="32"/>
      <c r="M58" s="32">
        <v>5053.48</v>
      </c>
      <c r="N58" s="36">
        <v>0</v>
      </c>
      <c r="O58" s="32">
        <v>0</v>
      </c>
      <c r="P58" s="33">
        <f t="shared" si="0"/>
        <v>50070.81</v>
      </c>
      <c r="Q58" s="32">
        <v>3025.02</v>
      </c>
      <c r="R58" s="32">
        <v>9363.47</v>
      </c>
      <c r="S58" s="34">
        <v>10954.94</v>
      </c>
      <c r="T58" s="34">
        <v>23343.43</v>
      </c>
      <c r="U58" s="35">
        <v>26727.379999999997</v>
      </c>
    </row>
    <row r="59" spans="1:21" ht="18.75">
      <c r="A59" s="30" t="s">
        <v>344</v>
      </c>
      <c r="B59" s="39" t="s">
        <v>345</v>
      </c>
      <c r="C59" s="32">
        <v>27500.17</v>
      </c>
      <c r="D59" s="30"/>
      <c r="E59" s="32">
        <v>0</v>
      </c>
      <c r="F59" s="32">
        <v>0</v>
      </c>
      <c r="G59" s="32">
        <v>2717.85</v>
      </c>
      <c r="H59" s="32">
        <v>0</v>
      </c>
      <c r="I59" s="33">
        <v>30218.019999999997</v>
      </c>
      <c r="J59" s="32">
        <v>0</v>
      </c>
      <c r="K59" s="32">
        <v>9359.71</v>
      </c>
      <c r="L59" s="32"/>
      <c r="M59" s="32">
        <v>5053.48</v>
      </c>
      <c r="N59" s="36">
        <v>0</v>
      </c>
      <c r="O59" s="32">
        <v>0</v>
      </c>
      <c r="P59" s="33">
        <f t="shared" si="0"/>
        <v>44631.20999999999</v>
      </c>
      <c r="Q59" s="32">
        <v>3025.02</v>
      </c>
      <c r="R59" s="32">
        <v>9130.5</v>
      </c>
      <c r="S59" s="34">
        <v>1100.0100000000007</v>
      </c>
      <c r="T59" s="34">
        <v>13255.53</v>
      </c>
      <c r="U59" s="35">
        <v>31375.68</v>
      </c>
    </row>
    <row r="60" spans="1:21" ht="18.75">
      <c r="A60" s="30" t="s">
        <v>346</v>
      </c>
      <c r="B60" s="39" t="s">
        <v>347</v>
      </c>
      <c r="C60" s="32">
        <v>27500.17</v>
      </c>
      <c r="D60" s="30"/>
      <c r="E60" s="32">
        <v>0</v>
      </c>
      <c r="F60" s="32">
        <v>0</v>
      </c>
      <c r="G60" s="32">
        <v>15277.85</v>
      </c>
      <c r="H60" s="32">
        <v>2903.88</v>
      </c>
      <c r="I60" s="33">
        <v>39874.14</v>
      </c>
      <c r="J60" s="32">
        <v>0</v>
      </c>
      <c r="K60" s="32">
        <v>11254.33</v>
      </c>
      <c r="L60" s="32"/>
      <c r="M60" s="32">
        <v>5053.48</v>
      </c>
      <c r="N60" s="36">
        <v>0</v>
      </c>
      <c r="O60" s="32">
        <v>0</v>
      </c>
      <c r="P60" s="33">
        <f t="shared" si="0"/>
        <v>56181.95</v>
      </c>
      <c r="Q60" s="32">
        <v>3025.02</v>
      </c>
      <c r="R60" s="32">
        <v>11061.54</v>
      </c>
      <c r="S60" s="34">
        <v>10775.649999999998</v>
      </c>
      <c r="T60" s="34">
        <v>24862.21</v>
      </c>
      <c r="U60" s="35">
        <v>31319.74</v>
      </c>
    </row>
    <row r="61" spans="1:21" ht="18.75">
      <c r="A61" s="30" t="s">
        <v>348</v>
      </c>
      <c r="B61" s="39" t="s">
        <v>349</v>
      </c>
      <c r="C61" s="32">
        <v>27500.17</v>
      </c>
      <c r="D61" s="30"/>
      <c r="E61" s="32">
        <v>0</v>
      </c>
      <c r="F61" s="32">
        <v>0</v>
      </c>
      <c r="G61" s="32">
        <v>4502.95</v>
      </c>
      <c r="H61" s="32">
        <v>0</v>
      </c>
      <c r="I61" s="33">
        <v>32003.12</v>
      </c>
      <c r="J61" s="32">
        <v>0</v>
      </c>
      <c r="K61" s="32">
        <v>9751.04</v>
      </c>
      <c r="L61" s="32"/>
      <c r="M61" s="32">
        <v>5053.48</v>
      </c>
      <c r="N61" s="36">
        <v>0</v>
      </c>
      <c r="O61" s="32">
        <v>0</v>
      </c>
      <c r="P61" s="33">
        <f t="shared" si="0"/>
        <v>46807.64</v>
      </c>
      <c r="Q61" s="32">
        <v>3025.02</v>
      </c>
      <c r="R61" s="32">
        <v>8925.92</v>
      </c>
      <c r="S61" s="34">
        <v>3355.74</v>
      </c>
      <c r="T61" s="34">
        <v>15306.68</v>
      </c>
      <c r="U61" s="35">
        <v>31500.96</v>
      </c>
    </row>
    <row r="62" spans="1:21" ht="18.75">
      <c r="A62" s="30" t="s">
        <v>350</v>
      </c>
      <c r="B62" s="39" t="s">
        <v>351</v>
      </c>
      <c r="C62" s="32">
        <v>27500.17</v>
      </c>
      <c r="D62" s="30"/>
      <c r="E62" s="32">
        <v>0</v>
      </c>
      <c r="F62" s="32">
        <v>0</v>
      </c>
      <c r="G62" s="32">
        <v>9166.71</v>
      </c>
      <c r="H62" s="32">
        <v>2903.88</v>
      </c>
      <c r="I62" s="33">
        <v>33763</v>
      </c>
      <c r="J62" s="32">
        <v>0</v>
      </c>
      <c r="K62" s="32">
        <v>11254.33</v>
      </c>
      <c r="L62" s="32"/>
      <c r="M62" s="32">
        <v>4377.73</v>
      </c>
      <c r="N62" s="36">
        <v>0</v>
      </c>
      <c r="O62" s="32">
        <v>0</v>
      </c>
      <c r="P62" s="33">
        <f t="shared" si="0"/>
        <v>49395.06</v>
      </c>
      <c r="Q62" s="32">
        <v>3025.02</v>
      </c>
      <c r="R62" s="32">
        <v>10678.53</v>
      </c>
      <c r="S62" s="34">
        <v>7951.74</v>
      </c>
      <c r="T62" s="34">
        <v>21655.29</v>
      </c>
      <c r="U62" s="35">
        <v>27739.769999999997</v>
      </c>
    </row>
    <row r="63" spans="1:21" ht="18.75">
      <c r="A63" s="30" t="s">
        <v>352</v>
      </c>
      <c r="B63" s="39" t="s">
        <v>353</v>
      </c>
      <c r="C63" s="32">
        <v>27500.17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27500.17</v>
      </c>
      <c r="J63" s="32">
        <v>0</v>
      </c>
      <c r="K63" s="32">
        <v>9166.72</v>
      </c>
      <c r="L63" s="32"/>
      <c r="M63" s="32">
        <v>4927.73</v>
      </c>
      <c r="N63" s="36">
        <v>0</v>
      </c>
      <c r="O63" s="32">
        <v>0</v>
      </c>
      <c r="P63" s="33">
        <f t="shared" si="0"/>
        <v>41594.619999999995</v>
      </c>
      <c r="Q63" s="32">
        <v>3025.02</v>
      </c>
      <c r="R63" s="32">
        <v>8382.15</v>
      </c>
      <c r="S63" s="34">
        <v>4.547473508864641E-13</v>
      </c>
      <c r="T63" s="34">
        <v>11407.17</v>
      </c>
      <c r="U63" s="35">
        <v>30187.449999999997</v>
      </c>
    </row>
    <row r="64" spans="1:21" ht="18.75">
      <c r="A64" s="30" t="s">
        <v>354</v>
      </c>
      <c r="B64" s="39" t="s">
        <v>355</v>
      </c>
      <c r="C64" s="32">
        <v>27500.17</v>
      </c>
      <c r="D64" s="30"/>
      <c r="E64" s="32">
        <v>0</v>
      </c>
      <c r="F64" s="32">
        <v>0</v>
      </c>
      <c r="G64" s="32">
        <v>6416.7</v>
      </c>
      <c r="H64" s="32">
        <v>2903.88</v>
      </c>
      <c r="I64" s="33">
        <v>31012.989999999994</v>
      </c>
      <c r="J64" s="32">
        <v>0</v>
      </c>
      <c r="K64" s="32">
        <v>10388.95</v>
      </c>
      <c r="L64" s="32"/>
      <c r="M64" s="32">
        <v>5029.34</v>
      </c>
      <c r="N64" s="36">
        <v>0</v>
      </c>
      <c r="O64" s="32">
        <v>0</v>
      </c>
      <c r="P64" s="33">
        <f t="shared" si="0"/>
        <v>46431.28</v>
      </c>
      <c r="Q64" s="32">
        <v>3025.02</v>
      </c>
      <c r="R64" s="32">
        <v>9684.29</v>
      </c>
      <c r="S64" s="34">
        <v>1100.0099999999989</v>
      </c>
      <c r="T64" s="34">
        <v>13809.32</v>
      </c>
      <c r="U64" s="35">
        <v>32621.96</v>
      </c>
    </row>
    <row r="65" spans="1:21" ht="18.75">
      <c r="A65" s="30" t="s">
        <v>356</v>
      </c>
      <c r="B65" s="39" t="s">
        <v>357</v>
      </c>
      <c r="C65" s="32">
        <v>27500.17</v>
      </c>
      <c r="D65" s="30"/>
      <c r="E65" s="32">
        <v>0</v>
      </c>
      <c r="F65" s="32">
        <v>0</v>
      </c>
      <c r="G65" s="32">
        <f>9166.71-3972.24</f>
        <v>5194.469999999999</v>
      </c>
      <c r="H65" s="32">
        <v>0</v>
      </c>
      <c r="I65" s="33">
        <f>C65+G65</f>
        <v>32694.64</v>
      </c>
      <c r="J65" s="32">
        <v>0</v>
      </c>
      <c r="K65" s="32">
        <v>10898.21</v>
      </c>
      <c r="L65" s="32"/>
      <c r="M65" s="32">
        <v>4377.73</v>
      </c>
      <c r="N65" s="36">
        <v>3972.24</v>
      </c>
      <c r="O65" s="32">
        <v>0</v>
      </c>
      <c r="P65" s="33">
        <f t="shared" si="0"/>
        <v>51942.82</v>
      </c>
      <c r="Q65" s="32">
        <v>3025.02</v>
      </c>
      <c r="R65" s="32">
        <v>11379.16</v>
      </c>
      <c r="S65" s="34">
        <v>1100.0100000000007</v>
      </c>
      <c r="T65" s="34">
        <v>15504.19</v>
      </c>
      <c r="U65" s="35">
        <v>36438.63</v>
      </c>
    </row>
    <row r="66" spans="1:21" ht="18.75">
      <c r="A66" s="30" t="s">
        <v>358</v>
      </c>
      <c r="B66" s="39" t="s">
        <v>359</v>
      </c>
      <c r="C66" s="32">
        <v>27500.17</v>
      </c>
      <c r="D66" s="30"/>
      <c r="E66" s="32">
        <v>0</v>
      </c>
      <c r="F66" s="32">
        <v>0</v>
      </c>
      <c r="G66" s="32">
        <v>9166.71</v>
      </c>
      <c r="H66" s="32">
        <v>2903.88</v>
      </c>
      <c r="I66" s="33">
        <v>33763</v>
      </c>
      <c r="J66" s="32">
        <v>0</v>
      </c>
      <c r="K66" s="32">
        <v>11254.33</v>
      </c>
      <c r="L66" s="32"/>
      <c r="M66" s="32">
        <v>5222.42</v>
      </c>
      <c r="N66" s="36">
        <v>0</v>
      </c>
      <c r="O66" s="32">
        <v>0</v>
      </c>
      <c r="P66" s="33">
        <f t="shared" si="0"/>
        <v>50239.75</v>
      </c>
      <c r="Q66" s="32">
        <v>3025.02</v>
      </c>
      <c r="R66" s="32">
        <v>10678.53</v>
      </c>
      <c r="S66" s="34">
        <v>7034.469999999999</v>
      </c>
      <c r="T66" s="34">
        <v>20738.02</v>
      </c>
      <c r="U66" s="35">
        <v>29501.73</v>
      </c>
    </row>
    <row r="67" spans="1:21" ht="18.75">
      <c r="A67" s="30" t="s">
        <v>360</v>
      </c>
      <c r="B67" s="39" t="s">
        <v>361</v>
      </c>
      <c r="C67" s="32">
        <v>27500.17</v>
      </c>
      <c r="D67" s="30"/>
      <c r="E67" s="32">
        <v>0</v>
      </c>
      <c r="F67" s="32">
        <v>0</v>
      </c>
      <c r="G67" s="32">
        <v>3666.69</v>
      </c>
      <c r="H67" s="32">
        <v>0</v>
      </c>
      <c r="I67" s="33">
        <v>31166.859999999997</v>
      </c>
      <c r="J67" s="32">
        <v>0</v>
      </c>
      <c r="K67" s="32">
        <v>10388.95</v>
      </c>
      <c r="L67" s="32"/>
      <c r="M67" s="32">
        <v>5844.81</v>
      </c>
      <c r="N67" s="36">
        <v>0</v>
      </c>
      <c r="O67" s="32">
        <v>0</v>
      </c>
      <c r="P67" s="33">
        <f t="shared" si="0"/>
        <v>47400.619999999995</v>
      </c>
      <c r="Q67" s="32">
        <v>3025.02</v>
      </c>
      <c r="R67" s="32">
        <v>9622.33</v>
      </c>
      <c r="S67" s="34">
        <v>2892.350000000001</v>
      </c>
      <c r="T67" s="34">
        <v>15539.7</v>
      </c>
      <c r="U67" s="35">
        <v>31860.919999999995</v>
      </c>
    </row>
    <row r="68" spans="1:21" ht="18.75">
      <c r="A68" s="30" t="s">
        <v>362</v>
      </c>
      <c r="B68" s="39" t="s">
        <v>363</v>
      </c>
      <c r="C68" s="32">
        <v>27500.17</v>
      </c>
      <c r="D68" s="30"/>
      <c r="E68" s="32">
        <v>0</v>
      </c>
      <c r="F68" s="32">
        <v>0</v>
      </c>
      <c r="G68" s="32">
        <v>1447.38</v>
      </c>
      <c r="H68" s="32">
        <v>0</v>
      </c>
      <c r="I68" s="33">
        <v>28947.55</v>
      </c>
      <c r="J68" s="32">
        <v>0</v>
      </c>
      <c r="K68" s="32">
        <v>9649.18</v>
      </c>
      <c r="L68" s="32"/>
      <c r="M68" s="32">
        <v>5053.48</v>
      </c>
      <c r="N68" s="36">
        <v>0</v>
      </c>
      <c r="O68" s="32">
        <v>0</v>
      </c>
      <c r="P68" s="33">
        <f t="shared" si="0"/>
        <v>43650.20999999999</v>
      </c>
      <c r="Q68" s="32">
        <v>3025.02</v>
      </c>
      <c r="R68" s="32">
        <v>8860.72</v>
      </c>
      <c r="S68" s="34">
        <v>4592.789999999999</v>
      </c>
      <c r="T68" s="34">
        <v>16478.53</v>
      </c>
      <c r="U68" s="35">
        <v>27171.68</v>
      </c>
    </row>
    <row r="69" spans="1:21" ht="18.75">
      <c r="A69" s="30" t="s">
        <v>364</v>
      </c>
      <c r="B69" s="39" t="s">
        <v>365</v>
      </c>
      <c r="C69" s="32">
        <v>27500.17</v>
      </c>
      <c r="D69" s="30"/>
      <c r="E69" s="32">
        <v>0</v>
      </c>
      <c r="F69" s="32">
        <v>0</v>
      </c>
      <c r="G69" s="32">
        <v>0</v>
      </c>
      <c r="H69" s="32">
        <v>0</v>
      </c>
      <c r="I69" s="33">
        <v>27500.17</v>
      </c>
      <c r="J69" s="32">
        <v>0</v>
      </c>
      <c r="K69" s="32">
        <v>9166.72</v>
      </c>
      <c r="L69" s="32"/>
      <c r="M69" s="32">
        <v>4927.73</v>
      </c>
      <c r="N69" s="36">
        <v>0</v>
      </c>
      <c r="O69" s="32">
        <v>0</v>
      </c>
      <c r="P69" s="33">
        <f t="shared" si="0"/>
        <v>41594.619999999995</v>
      </c>
      <c r="Q69" s="32">
        <v>3025.02</v>
      </c>
      <c r="R69" s="32">
        <v>8382.15</v>
      </c>
      <c r="S69" s="34">
        <v>1100.0100000000007</v>
      </c>
      <c r="T69" s="34">
        <v>12507.18</v>
      </c>
      <c r="U69" s="35">
        <v>29087.439999999995</v>
      </c>
    </row>
    <row r="70" spans="1:21" ht="18.75">
      <c r="A70" s="30" t="s">
        <v>366</v>
      </c>
      <c r="B70" s="39" t="s">
        <v>367</v>
      </c>
      <c r="C70" s="32">
        <v>27500.17</v>
      </c>
      <c r="D70" s="30"/>
      <c r="E70" s="32">
        <v>0</v>
      </c>
      <c r="F70" s="32">
        <v>0</v>
      </c>
      <c r="G70" s="32">
        <v>0</v>
      </c>
      <c r="H70" s="32">
        <v>0</v>
      </c>
      <c r="I70" s="33">
        <v>27500.17</v>
      </c>
      <c r="J70" s="32">
        <v>0</v>
      </c>
      <c r="K70" s="32">
        <v>9166.72</v>
      </c>
      <c r="L70" s="32"/>
      <c r="M70" s="32">
        <v>5294.81</v>
      </c>
      <c r="N70" s="36">
        <v>0</v>
      </c>
      <c r="O70" s="32">
        <v>0</v>
      </c>
      <c r="P70" s="33">
        <f t="shared" si="0"/>
        <v>41961.7</v>
      </c>
      <c r="Q70" s="32">
        <v>3025.02</v>
      </c>
      <c r="R70" s="32">
        <v>8121.47</v>
      </c>
      <c r="S70" s="34">
        <v>6346.649999999998</v>
      </c>
      <c r="T70" s="34">
        <v>17493.14</v>
      </c>
      <c r="U70" s="35">
        <v>24468.56</v>
      </c>
    </row>
    <row r="71" spans="1:21" ht="18.75">
      <c r="A71" s="30" t="s">
        <v>368</v>
      </c>
      <c r="B71" s="39" t="s">
        <v>369</v>
      </c>
      <c r="C71" s="32">
        <v>27500.17</v>
      </c>
      <c r="D71" s="30"/>
      <c r="E71" s="32">
        <v>0</v>
      </c>
      <c r="F71" s="32">
        <v>0</v>
      </c>
      <c r="G71" s="32">
        <v>8861.16</v>
      </c>
      <c r="H71" s="32">
        <v>2598.33</v>
      </c>
      <c r="I71" s="33">
        <v>33763</v>
      </c>
      <c r="J71" s="32">
        <v>0</v>
      </c>
      <c r="K71" s="32">
        <v>11254.33</v>
      </c>
      <c r="L71" s="32"/>
      <c r="M71" s="32">
        <v>5029.34</v>
      </c>
      <c r="N71" s="36">
        <v>0</v>
      </c>
      <c r="O71" s="32">
        <v>0</v>
      </c>
      <c r="P71" s="33">
        <f t="shared" si="0"/>
        <v>50046.67</v>
      </c>
      <c r="Q71" s="32">
        <v>3025.02</v>
      </c>
      <c r="R71" s="32">
        <v>10678.53</v>
      </c>
      <c r="S71" s="34">
        <v>1495.0099999999989</v>
      </c>
      <c r="T71" s="34">
        <v>15198.56</v>
      </c>
      <c r="U71" s="35">
        <v>34848.11</v>
      </c>
    </row>
    <row r="72" spans="1:21" ht="18.75">
      <c r="A72" s="30" t="s">
        <v>370</v>
      </c>
      <c r="B72" s="39" t="s">
        <v>371</v>
      </c>
      <c r="C72" s="32">
        <v>27500.17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27500.17</v>
      </c>
      <c r="J72" s="32">
        <v>0</v>
      </c>
      <c r="K72" s="32">
        <v>9166.72</v>
      </c>
      <c r="L72" s="32"/>
      <c r="M72" s="32">
        <v>4997.96</v>
      </c>
      <c r="N72" s="36">
        <v>0</v>
      </c>
      <c r="O72" s="32">
        <v>0</v>
      </c>
      <c r="P72" s="33">
        <f t="shared" si="0"/>
        <v>41664.85</v>
      </c>
      <c r="Q72" s="32">
        <v>3025.02</v>
      </c>
      <c r="R72" s="32">
        <v>8382.15</v>
      </c>
      <c r="S72" s="34">
        <v>1100.0100000000007</v>
      </c>
      <c r="T72" s="34">
        <v>12507.18</v>
      </c>
      <c r="U72" s="35">
        <v>29157.67</v>
      </c>
    </row>
  </sheetData>
  <sheetProtection selectLockedCells="1" selectUnlockedCells="1"/>
  <mergeCells count="30">
    <mergeCell ref="A1:U1"/>
    <mergeCell ref="A2:U2"/>
    <mergeCell ref="A3:U3"/>
    <mergeCell ref="A6:A13"/>
    <mergeCell ref="B6:B13"/>
    <mergeCell ref="C6:H6"/>
    <mergeCell ref="I6:I13"/>
    <mergeCell ref="J6:O10"/>
    <mergeCell ref="P6:P13"/>
    <mergeCell ref="Q6:R9"/>
    <mergeCell ref="S6:S13"/>
    <mergeCell ref="T6:T13"/>
    <mergeCell ref="U6:U13"/>
    <mergeCell ref="C7:H7"/>
    <mergeCell ref="C8:H8"/>
    <mergeCell ref="C11:C13"/>
    <mergeCell ref="D11:E11"/>
    <mergeCell ref="F11:F13"/>
    <mergeCell ref="G11:G13"/>
    <mergeCell ref="H11:H13"/>
    <mergeCell ref="J11:J13"/>
    <mergeCell ref="K11:K13"/>
    <mergeCell ref="L11:L13"/>
    <mergeCell ref="M11:M13"/>
    <mergeCell ref="N11:N13"/>
    <mergeCell ref="O11:O13"/>
    <mergeCell ref="Q11:Q13"/>
    <mergeCell ref="R11:R13"/>
    <mergeCell ref="D12:D13"/>
    <mergeCell ref="E12:E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2017-10-09T20:18:38Z</dcterms:modified>
  <cp:category/>
  <cp:version/>
  <cp:contentType/>
  <cp:contentStatus/>
  <cp:revision>60</cp:revision>
</cp:coreProperties>
</file>